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00" windowWidth="14220" windowHeight="8700" activeTab="0"/>
  </bookViews>
  <sheets>
    <sheet name="BASEPROBC" sheetId="1" r:id="rId1"/>
  </sheets>
  <externalReferences>
    <externalReference r:id="rId4"/>
  </externalReferences>
  <definedNames>
    <definedName name="AA">'[1]PROCARS'!#REF!</definedName>
    <definedName name="compa">'[1]PROCARS'!#REF!</definedName>
    <definedName name="P91_">'[1]PROCARS'!#REF!</definedName>
    <definedName name="P92_">'[1]PROCARS'!#REF!</definedName>
    <definedName name="_xlnm.Print_Area" localSheetId="0">'BASEPROBC'!$B$1:$E$91</definedName>
  </definedNames>
  <calcPr fullCalcOnLoad="1"/>
</workbook>
</file>

<file path=xl/sharedStrings.xml><?xml version="1.0" encoding="utf-8"?>
<sst xmlns="http://schemas.openxmlformats.org/spreadsheetml/2006/main" count="108" uniqueCount="95">
  <si>
    <t xml:space="preserve"> </t>
  </si>
  <si>
    <t>As of 2011, some EU countries do not give HCV and Heavy buses figures any more.</t>
  </si>
  <si>
    <t xml:space="preserve">TOTAL </t>
  </si>
  <si>
    <t>OTHERS</t>
  </si>
  <si>
    <t>ZIMBABWE</t>
  </si>
  <si>
    <t>TUNISIA</t>
  </si>
  <si>
    <t>SUDAN</t>
  </si>
  <si>
    <t>SOUTH AFRICA</t>
  </si>
  <si>
    <t>NIGERIA</t>
  </si>
  <si>
    <t>MOROCCO</t>
  </si>
  <si>
    <t>LIBYA</t>
  </si>
  <si>
    <t>KENYA</t>
  </si>
  <si>
    <t>EGYPT</t>
  </si>
  <si>
    <t>BOTSWANA</t>
  </si>
  <si>
    <t>AFRICA</t>
  </si>
  <si>
    <t>VIETNAM</t>
  </si>
  <si>
    <t>THAILAND</t>
  </si>
  <si>
    <t>TAIWAN</t>
  </si>
  <si>
    <t>SOUTH KOREA</t>
  </si>
  <si>
    <t>PHILIPPINES</t>
  </si>
  <si>
    <t>PAKISTAN</t>
  </si>
  <si>
    <t>MALAYSIA</t>
  </si>
  <si>
    <t>JAPAN</t>
  </si>
  <si>
    <t>IRAN</t>
  </si>
  <si>
    <t>INDONESIA</t>
  </si>
  <si>
    <t>INDIA</t>
  </si>
  <si>
    <t>CHINA</t>
  </si>
  <si>
    <t>AUSTRALIA</t>
  </si>
  <si>
    <t>ASIA-OCEANIA</t>
  </si>
  <si>
    <t>VENEZUELA</t>
  </si>
  <si>
    <t>URUGUAY</t>
  </si>
  <si>
    <t>PERU</t>
  </si>
  <si>
    <t>ECUADOR</t>
  </si>
  <si>
    <t>COLOMBIA</t>
  </si>
  <si>
    <t>CHILE</t>
  </si>
  <si>
    <t>BRAZIL</t>
  </si>
  <si>
    <t>ARGENTINA</t>
  </si>
  <si>
    <t xml:space="preserve"> - SOUTH AMERICA</t>
  </si>
  <si>
    <t>USA</t>
  </si>
  <si>
    <t>MEXICO</t>
  </si>
  <si>
    <t>CANADA</t>
  </si>
  <si>
    <t xml:space="preserve"> - NAFTA</t>
  </si>
  <si>
    <t>AMERICA</t>
  </si>
  <si>
    <t>TURKEY</t>
  </si>
  <si>
    <t>UZBEKISTAN</t>
  </si>
  <si>
    <t>UKRAINE</t>
  </si>
  <si>
    <t>KAZAKHSTAN</t>
  </si>
  <si>
    <t>BELARUS</t>
  </si>
  <si>
    <t>AZERBAIDJAN</t>
  </si>
  <si>
    <t>RUSSIA</t>
  </si>
  <si>
    <t>Double Counts Ukraine / World</t>
  </si>
  <si>
    <t>CIS</t>
  </si>
  <si>
    <t>SERBIA</t>
  </si>
  <si>
    <t xml:space="preserve"> - OTHER EUROPE</t>
  </si>
  <si>
    <t>SLOVENIA</t>
  </si>
  <si>
    <t>SLOVAKIA</t>
  </si>
  <si>
    <t>ROMANIA</t>
  </si>
  <si>
    <t>POLAND</t>
  </si>
  <si>
    <t>HUNGARY</t>
  </si>
  <si>
    <t>CZECH REPUBLIC</t>
  </si>
  <si>
    <t xml:space="preserve"> - EUROPEAN UNION New Members</t>
  </si>
  <si>
    <t>UNITED KINGDOM</t>
  </si>
  <si>
    <t>SPAIN</t>
  </si>
  <si>
    <t>PORTUGAL</t>
  </si>
  <si>
    <t>ITALY</t>
  </si>
  <si>
    <t>FINLAND</t>
  </si>
  <si>
    <t>BELGIUM</t>
  </si>
  <si>
    <t>AUSTRIA</t>
  </si>
  <si>
    <t>Double Counts Italy / Germany</t>
  </si>
  <si>
    <t>Double Counts Belgium / Germany</t>
  </si>
  <si>
    <t>Double Counts Austria / Japan</t>
  </si>
  <si>
    <t>Double Counts Austria / Germany</t>
  </si>
  <si>
    <t xml:space="preserve"> - EUROPEAN UNION 15 countries</t>
  </si>
  <si>
    <t xml:space="preserve"> - EUROPEAN UNION 27 countries</t>
  </si>
  <si>
    <t xml:space="preserve"> EUROPE</t>
  </si>
  <si>
    <t>OICA correspondents survey</t>
  </si>
  <si>
    <t>WORLD MOTOR VEHICLE PRODUCTION BY COUNTRY AND TYPE</t>
  </si>
  <si>
    <t>HEAVY BUSES</t>
  </si>
  <si>
    <t>Double Counts Portugal / World</t>
  </si>
  <si>
    <t>Double Counts East Europe / World</t>
  </si>
  <si>
    <t>Double Counts CIS / World</t>
  </si>
  <si>
    <t>Double counts South America / World</t>
  </si>
  <si>
    <t>Double Counts Asia / World</t>
  </si>
  <si>
    <t>BANGLADESH</t>
  </si>
  <si>
    <t>Double Counts Egypt / World</t>
  </si>
  <si>
    <t>Double Counts South Africa / World</t>
  </si>
  <si>
    <t>ALGERIA</t>
  </si>
  <si>
    <t>GERMANY</t>
  </si>
  <si>
    <t xml:space="preserve">NETHERLANDS </t>
  </si>
  <si>
    <t xml:space="preserve">FRANCE  </t>
  </si>
  <si>
    <t xml:space="preserve">SWEDEN </t>
  </si>
  <si>
    <t>publication  stopped</t>
  </si>
  <si>
    <t>2015-Q2</t>
  </si>
  <si>
    <t>2016-Q2</t>
  </si>
  <si>
    <t>% change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</si>
</sst>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#,##0.00000"/>
    <numFmt numFmtId="174" formatCode="#,##0.0000"/>
    <numFmt numFmtId="175" formatCode="\+0.0%;\-0.0%"/>
    <numFmt numFmtId="176" formatCode="#,##0.00000000"/>
    <numFmt numFmtId="177" formatCode="#,###,##0"/>
    <numFmt numFmtId="178" formatCode="General_)"/>
    <numFmt numFmtId="179" formatCode="#,##0.000"/>
  </numFmts>
  <fonts count="57">
    <font>
      <sz val="12"/>
      <name val="Helv"/>
      <family val="0"/>
    </font>
    <font>
      <sz val="11"/>
      <color indexed="8"/>
      <name val="Calibri"/>
      <family val="2"/>
    </font>
    <font>
      <sz val="18"/>
      <name val="Arial"/>
      <family val="2"/>
    </font>
    <font>
      <sz val="16"/>
      <name val="Helv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0"/>
      <name val="MS Sans Serif"/>
      <family val="2"/>
    </font>
    <font>
      <i/>
      <sz val="18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20"/>
      <name val="Arial"/>
      <family val="2"/>
    </font>
    <font>
      <b/>
      <sz val="22"/>
      <name val="Arial"/>
      <family val="2"/>
    </font>
    <font>
      <u val="single"/>
      <sz val="12"/>
      <color indexed="12"/>
      <name val="Helv"/>
      <family val="0"/>
    </font>
    <font>
      <b/>
      <sz val="2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6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6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gray125">
        <fgColor indexed="9"/>
        <bgColor theme="0"/>
      </patternFill>
    </fill>
    <fill>
      <patternFill patternType="gray0625">
        <fgColor indexed="9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/>
      <top/>
      <bottom/>
    </border>
    <border>
      <left/>
      <right style="thick"/>
      <top style="thin"/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/>
      <bottom style="medium"/>
    </border>
    <border>
      <left style="thick"/>
      <right/>
      <top style="thin"/>
      <bottom style="thin"/>
    </border>
    <border>
      <left style="thick"/>
      <right style="thin"/>
      <top style="thin"/>
      <bottom/>
    </border>
    <border>
      <left style="thick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/>
      <bottom style="thin"/>
    </border>
    <border>
      <left style="double"/>
      <right/>
      <top/>
      <bottom/>
    </border>
    <border>
      <left style="thick"/>
      <right/>
      <top style="double"/>
      <bottom style="thin"/>
    </border>
    <border>
      <left style="thick"/>
      <right/>
      <top/>
      <bottom/>
    </border>
    <border>
      <left style="thick"/>
      <right/>
      <top/>
      <bottom style="medium"/>
    </border>
    <border>
      <left style="thick"/>
      <right/>
      <top/>
      <bottom style="thin"/>
    </border>
    <border>
      <left style="thick"/>
      <right/>
      <top style="double"/>
      <bottom style="thick"/>
    </border>
    <border>
      <left/>
      <right style="double"/>
      <top style="double"/>
      <bottom style="thick"/>
    </border>
    <border>
      <left/>
      <right style="thick"/>
      <top style="thick"/>
      <bottom style="double"/>
    </border>
    <border>
      <left/>
      <right style="double"/>
      <top style="thick"/>
      <bottom style="double"/>
    </border>
    <border>
      <left style="thick"/>
      <right style="double"/>
      <top style="double"/>
      <bottom style="thick"/>
    </border>
    <border>
      <left/>
      <right style="thick"/>
      <top style="thin"/>
      <bottom style="thick"/>
    </border>
    <border>
      <left style="thick"/>
      <right/>
      <top style="thick"/>
      <bottom style="double"/>
    </border>
    <border>
      <left style="thick"/>
      <right style="double"/>
      <top style="thick"/>
      <bottom style="double"/>
    </border>
  </borders>
  <cellStyleXfs count="69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39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7" fontId="15" fillId="30" borderId="0" applyNumberFormat="0" applyBorder="0">
      <alignment horizontal="right"/>
      <protection locked="0"/>
    </xf>
    <xf numFmtId="40" fontId="11" fillId="0" borderId="0" applyFont="0" applyFill="0" applyBorder="0" applyAlignment="0" applyProtection="0"/>
    <xf numFmtId="169" fontId="39" fillId="0" borderId="0" applyFont="0" applyFill="0" applyBorder="0" applyAlignment="0" applyProtection="0"/>
    <xf numFmtId="40" fontId="11" fillId="0" borderId="0" applyFont="0" applyFill="0" applyBorder="0" applyAlignment="0" applyProtection="0"/>
    <xf numFmtId="170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47" fillId="31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3" borderId="9" applyNumberFormat="0" applyAlignment="0" applyProtection="0"/>
  </cellStyleXfs>
  <cellXfs count="120">
    <xf numFmtId="0" fontId="0" fillId="0" borderId="0" xfId="0" applyAlignment="1">
      <alignment/>
    </xf>
    <xf numFmtId="0" fontId="0" fillId="0" borderId="0" xfId="56">
      <alignment/>
      <protection/>
    </xf>
    <xf numFmtId="3" fontId="0" fillId="0" borderId="0" xfId="56" applyNumberFormat="1" applyFont="1">
      <alignment/>
      <protection/>
    </xf>
    <xf numFmtId="3" fontId="2" fillId="34" borderId="0" xfId="56" applyNumberFormat="1" applyFont="1" applyFill="1" applyBorder="1" applyAlignment="1" applyProtection="1">
      <alignment vertical="center"/>
      <protection locked="0"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56" applyFill="1">
      <alignment/>
      <protection/>
    </xf>
    <xf numFmtId="0" fontId="0" fillId="0" borderId="0" xfId="56" applyBorder="1">
      <alignment/>
      <protection/>
    </xf>
    <xf numFmtId="0" fontId="0" fillId="0" borderId="0" xfId="56" applyFill="1" applyBorder="1">
      <alignment/>
      <protection/>
    </xf>
    <xf numFmtId="3" fontId="6" fillId="35" borderId="0" xfId="0" applyNumberFormat="1" applyFont="1" applyFill="1" applyAlignment="1">
      <alignment vertical="center"/>
    </xf>
    <xf numFmtId="3" fontId="6" fillId="35" borderId="0" xfId="0" applyNumberFormat="1" applyFont="1" applyFill="1" applyBorder="1" applyAlignment="1">
      <alignment vertical="center"/>
    </xf>
    <xf numFmtId="3" fontId="6" fillId="30" borderId="0" xfId="0" applyNumberFormat="1" applyFont="1" applyFill="1" applyAlignment="1">
      <alignment vertical="center"/>
    </xf>
    <xf numFmtId="3" fontId="6" fillId="30" borderId="0" xfId="0" applyNumberFormat="1" applyFont="1" applyFill="1" applyAlignment="1">
      <alignment/>
    </xf>
    <xf numFmtId="3" fontId="6" fillId="30" borderId="0" xfId="55" applyNumberFormat="1" applyFont="1" applyFill="1" applyAlignment="1">
      <alignment vertical="center"/>
      <protection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vertical="center"/>
    </xf>
    <xf numFmtId="3" fontId="6" fillId="35" borderId="0" xfId="0" applyNumberFormat="1" applyFont="1" applyFill="1" applyAlignment="1">
      <alignment/>
    </xf>
    <xf numFmtId="0" fontId="3" fillId="0" borderId="0" xfId="0" applyFont="1" applyAlignment="1">
      <alignment/>
    </xf>
    <xf numFmtId="175" fontId="10" fillId="0" borderId="10" xfId="0" applyNumberFormat="1" applyFont="1" applyFill="1" applyBorder="1" applyAlignment="1" applyProtection="1">
      <alignment horizontal="center" vertical="center"/>
      <protection/>
    </xf>
    <xf numFmtId="175" fontId="16" fillId="30" borderId="11" xfId="55" applyNumberFormat="1" applyFont="1" applyFill="1" applyBorder="1" applyAlignment="1" applyProtection="1">
      <alignment horizontal="center" vertical="center"/>
      <protection/>
    </xf>
    <xf numFmtId="175" fontId="8" fillId="36" borderId="11" xfId="0" applyNumberFormat="1" applyFont="1" applyFill="1" applyBorder="1" applyAlignment="1" applyProtection="1">
      <alignment horizontal="center" vertical="center"/>
      <protection/>
    </xf>
    <xf numFmtId="175" fontId="8" fillId="30" borderId="11" xfId="0" applyNumberFormat="1" applyFont="1" applyFill="1" applyBorder="1" applyAlignment="1" applyProtection="1">
      <alignment horizontal="center" vertical="center"/>
      <protection/>
    </xf>
    <xf numFmtId="175" fontId="8" fillId="0" borderId="11" xfId="0" applyNumberFormat="1" applyFont="1" applyFill="1" applyBorder="1" applyAlignment="1" applyProtection="1">
      <alignment horizontal="center" vertical="center"/>
      <protection/>
    </xf>
    <xf numFmtId="175" fontId="10" fillId="36" borderId="10" xfId="0" applyNumberFormat="1" applyFont="1" applyFill="1" applyBorder="1" applyAlignment="1" applyProtection="1">
      <alignment horizontal="center" vertical="center"/>
      <protection/>
    </xf>
    <xf numFmtId="175" fontId="10" fillId="0" borderId="11" xfId="0" applyNumberFormat="1" applyFont="1" applyFill="1" applyBorder="1" applyAlignment="1" applyProtection="1">
      <alignment horizontal="center" vertical="center"/>
      <protection/>
    </xf>
    <xf numFmtId="175" fontId="8" fillId="30" borderId="11" xfId="55" applyNumberFormat="1" applyFont="1" applyFill="1" applyBorder="1" applyAlignment="1" applyProtection="1">
      <alignment horizontal="center" vertical="center"/>
      <protection/>
    </xf>
    <xf numFmtId="175" fontId="8" fillId="30" borderId="12" xfId="0" applyNumberFormat="1" applyFont="1" applyFill="1" applyBorder="1" applyAlignment="1" applyProtection="1">
      <alignment horizontal="center" vertical="center"/>
      <protection/>
    </xf>
    <xf numFmtId="175" fontId="16" fillId="30" borderId="13" xfId="55" applyNumberFormat="1" applyFont="1" applyFill="1" applyBorder="1" applyAlignment="1" applyProtection="1">
      <alignment horizontal="center" vertical="center"/>
      <protection/>
    </xf>
    <xf numFmtId="175" fontId="10" fillId="30" borderId="13" xfId="0" applyNumberFormat="1" applyFont="1" applyFill="1" applyBorder="1" applyAlignment="1" applyProtection="1">
      <alignment horizontal="center" vertical="center"/>
      <protection/>
    </xf>
    <xf numFmtId="175" fontId="10" fillId="30" borderId="10" xfId="55" applyNumberFormat="1" applyFont="1" applyFill="1" applyBorder="1" applyAlignment="1" applyProtection="1">
      <alignment horizontal="center" vertical="center"/>
      <protection/>
    </xf>
    <xf numFmtId="3" fontId="8" fillId="30" borderId="11" xfId="56" applyNumberFormat="1" applyFont="1" applyFill="1" applyBorder="1" applyAlignment="1" applyProtection="1">
      <alignment vertical="center"/>
      <protection/>
    </xf>
    <xf numFmtId="3" fontId="10" fillId="0" borderId="10" xfId="56" applyNumberFormat="1" applyFont="1" applyFill="1" applyBorder="1" applyAlignment="1" applyProtection="1">
      <alignment vertical="center"/>
      <protection locked="0"/>
    </xf>
    <xf numFmtId="175" fontId="8" fillId="30" borderId="13" xfId="0" applyNumberFormat="1" applyFont="1" applyFill="1" applyBorder="1" applyAlignment="1" applyProtection="1">
      <alignment horizontal="center" vertical="center"/>
      <protection/>
    </xf>
    <xf numFmtId="175" fontId="16" fillId="30" borderId="10" xfId="55" applyNumberFormat="1" applyFont="1" applyFill="1" applyBorder="1" applyAlignment="1" applyProtection="1">
      <alignment horizontal="center" vertical="center"/>
      <protection/>
    </xf>
    <xf numFmtId="3" fontId="7" fillId="37" borderId="14" xfId="56" applyNumberFormat="1" applyFont="1" applyFill="1" applyBorder="1" applyAlignment="1" applyProtection="1">
      <alignment vertical="center"/>
      <protection/>
    </xf>
    <xf numFmtId="3" fontId="7" fillId="38" borderId="15" xfId="56" applyNumberFormat="1" applyFont="1" applyFill="1" applyBorder="1" applyAlignment="1" applyProtection="1">
      <alignment vertical="center"/>
      <protection/>
    </xf>
    <xf numFmtId="3" fontId="12" fillId="38" borderId="15" xfId="56" applyNumberFormat="1" applyFont="1" applyFill="1" applyBorder="1" applyAlignment="1" applyProtection="1">
      <alignment vertical="center"/>
      <protection/>
    </xf>
    <xf numFmtId="3" fontId="2" fillId="34" borderId="16" xfId="56" applyNumberFormat="1" applyFont="1" applyFill="1" applyBorder="1" applyAlignment="1" applyProtection="1">
      <alignment vertical="center"/>
      <protection locked="0"/>
    </xf>
    <xf numFmtId="3" fontId="2" fillId="34" borderId="17" xfId="56" applyNumberFormat="1" applyFont="1" applyFill="1" applyBorder="1" applyAlignment="1" applyProtection="1">
      <alignment vertical="center"/>
      <protection locked="0"/>
    </xf>
    <xf numFmtId="3" fontId="2" fillId="34" borderId="18" xfId="56" applyNumberFormat="1" applyFont="1" applyFill="1" applyBorder="1" applyAlignment="1" applyProtection="1">
      <alignment vertical="center"/>
      <protection locked="0"/>
    </xf>
    <xf numFmtId="3" fontId="7" fillId="38" borderId="14" xfId="56" applyNumberFormat="1" applyFont="1" applyFill="1" applyBorder="1" applyAlignment="1" applyProtection="1">
      <alignment vertical="center"/>
      <protection/>
    </xf>
    <xf numFmtId="3" fontId="12" fillId="39" borderId="15" xfId="56" applyNumberFormat="1" applyFont="1" applyFill="1" applyBorder="1" applyAlignment="1" applyProtection="1">
      <alignment vertical="center"/>
      <protection/>
    </xf>
    <xf numFmtId="3" fontId="7" fillId="39" borderId="15" xfId="56" applyNumberFormat="1" applyFont="1" applyFill="1" applyBorder="1" applyAlignment="1" applyProtection="1">
      <alignment vertical="center"/>
      <protection locked="0"/>
    </xf>
    <xf numFmtId="3" fontId="7" fillId="39" borderId="15" xfId="56" applyNumberFormat="1" applyFont="1" applyFill="1" applyBorder="1" applyAlignment="1" applyProtection="1">
      <alignment vertical="center"/>
      <protection/>
    </xf>
    <xf numFmtId="3" fontId="2" fillId="39" borderId="19" xfId="56" applyNumberFormat="1" applyFont="1" applyFill="1" applyBorder="1" applyAlignment="1" applyProtection="1">
      <alignment vertical="center"/>
      <protection/>
    </xf>
    <xf numFmtId="3" fontId="2" fillId="39" borderId="16" xfId="56" applyNumberFormat="1" applyFont="1" applyFill="1" applyBorder="1" applyAlignment="1" applyProtection="1">
      <alignment vertical="center"/>
      <protection/>
    </xf>
    <xf numFmtId="3" fontId="12" fillId="34" borderId="17" xfId="56" applyNumberFormat="1" applyFont="1" applyFill="1" applyBorder="1" applyAlignment="1" applyProtection="1">
      <alignment vertical="center"/>
      <protection locked="0"/>
    </xf>
    <xf numFmtId="3" fontId="2" fillId="34" borderId="20" xfId="56" applyNumberFormat="1" applyFont="1" applyFill="1" applyBorder="1" applyAlignment="1" applyProtection="1">
      <alignment vertical="center"/>
      <protection locked="0"/>
    </xf>
    <xf numFmtId="3" fontId="2" fillId="34" borderId="15" xfId="56" applyNumberFormat="1" applyFont="1" applyFill="1" applyBorder="1" applyAlignment="1" applyProtection="1">
      <alignment vertical="center"/>
      <protection locked="0"/>
    </xf>
    <xf numFmtId="3" fontId="12" fillId="34" borderId="15" xfId="56" applyNumberFormat="1" applyFont="1" applyFill="1" applyBorder="1" applyAlignment="1" applyProtection="1">
      <alignment vertical="center"/>
      <protection locked="0"/>
    </xf>
    <xf numFmtId="3" fontId="2" fillId="34" borderId="21" xfId="56" applyNumberFormat="1" applyFont="1" applyFill="1" applyBorder="1" applyAlignment="1" applyProtection="1">
      <alignment vertical="center"/>
      <protection locked="0"/>
    </xf>
    <xf numFmtId="3" fontId="2" fillId="39" borderId="21" xfId="56" applyNumberFormat="1" applyFont="1" applyFill="1" applyBorder="1" applyAlignment="1" applyProtection="1">
      <alignment vertical="center"/>
      <protection/>
    </xf>
    <xf numFmtId="3" fontId="12" fillId="34" borderId="21" xfId="56" applyNumberFormat="1" applyFont="1" applyFill="1" applyBorder="1" applyAlignment="1" applyProtection="1">
      <alignment vertical="center"/>
      <protection locked="0"/>
    </xf>
    <xf numFmtId="3" fontId="7" fillId="37" borderId="22" xfId="56" applyNumberFormat="1" applyFont="1" applyFill="1" applyBorder="1" applyAlignment="1" applyProtection="1">
      <alignment vertical="center"/>
      <protection/>
    </xf>
    <xf numFmtId="3" fontId="7" fillId="38" borderId="23" xfId="56" applyNumberFormat="1" applyFont="1" applyFill="1" applyBorder="1" applyAlignment="1" applyProtection="1">
      <alignment vertical="center"/>
      <protection/>
    </xf>
    <xf numFmtId="3" fontId="12" fillId="38" borderId="23" xfId="56" applyNumberFormat="1" applyFont="1" applyFill="1" applyBorder="1" applyAlignment="1" applyProtection="1">
      <alignment vertical="center"/>
      <protection/>
    </xf>
    <xf numFmtId="3" fontId="2" fillId="34" borderId="23" xfId="56" applyNumberFormat="1" applyFont="1" applyFill="1" applyBorder="1" applyAlignment="1" applyProtection="1">
      <alignment vertical="center"/>
      <protection locked="0"/>
    </xf>
    <xf numFmtId="3" fontId="2" fillId="34" borderId="24" xfId="56" applyNumberFormat="1" applyFont="1" applyFill="1" applyBorder="1" applyAlignment="1" applyProtection="1">
      <alignment vertical="center"/>
      <protection locked="0"/>
    </xf>
    <xf numFmtId="3" fontId="7" fillId="38" borderId="22" xfId="56" applyNumberFormat="1" applyFont="1" applyFill="1" applyBorder="1" applyAlignment="1" applyProtection="1">
      <alignment vertical="center"/>
      <protection/>
    </xf>
    <xf numFmtId="3" fontId="7" fillId="39" borderId="25" xfId="56" applyNumberFormat="1" applyFont="1" applyFill="1" applyBorder="1" applyAlignment="1" applyProtection="1">
      <alignment vertical="center"/>
      <protection locked="0"/>
    </xf>
    <xf numFmtId="3" fontId="12" fillId="39" borderId="23" xfId="56" applyNumberFormat="1" applyFont="1" applyFill="1" applyBorder="1" applyAlignment="1" applyProtection="1">
      <alignment vertical="center"/>
      <protection/>
    </xf>
    <xf numFmtId="3" fontId="7" fillId="39" borderId="23" xfId="56" applyNumberFormat="1" applyFont="1" applyFill="1" applyBorder="1" applyAlignment="1" applyProtection="1">
      <alignment vertical="center"/>
      <protection locked="0"/>
    </xf>
    <xf numFmtId="3" fontId="7" fillId="39" borderId="23" xfId="56" applyNumberFormat="1" applyFont="1" applyFill="1" applyBorder="1" applyAlignment="1" applyProtection="1">
      <alignment vertical="center"/>
      <protection/>
    </xf>
    <xf numFmtId="3" fontId="2" fillId="39" borderId="26" xfId="56" applyNumberFormat="1" applyFont="1" applyFill="1" applyBorder="1" applyAlignment="1" applyProtection="1">
      <alignment vertical="center"/>
      <protection/>
    </xf>
    <xf numFmtId="3" fontId="2" fillId="34" borderId="27" xfId="56" applyNumberFormat="1" applyFont="1" applyFill="1" applyBorder="1" applyAlignment="1" applyProtection="1">
      <alignment vertical="center"/>
      <protection locked="0"/>
    </xf>
    <xf numFmtId="3" fontId="2" fillId="40" borderId="16" xfId="56" applyNumberFormat="1" applyFont="1" applyFill="1" applyBorder="1" applyAlignment="1" applyProtection="1">
      <alignment vertical="center"/>
      <protection locked="0"/>
    </xf>
    <xf numFmtId="3" fontId="2" fillId="39" borderId="15" xfId="56" applyNumberFormat="1" applyFont="1" applyFill="1" applyBorder="1" applyAlignment="1" applyProtection="1">
      <alignment vertical="center"/>
      <protection/>
    </xf>
    <xf numFmtId="3" fontId="2" fillId="34" borderId="28" xfId="56" applyNumberFormat="1" applyFont="1" applyFill="1" applyBorder="1" applyAlignment="1" applyProtection="1">
      <alignment vertical="center"/>
      <protection locked="0"/>
    </xf>
    <xf numFmtId="175" fontId="8" fillId="0" borderId="12" xfId="0" applyNumberFormat="1" applyFont="1" applyFill="1" applyBorder="1" applyAlignment="1" applyProtection="1">
      <alignment horizontal="center" vertical="center"/>
      <protection/>
    </xf>
    <xf numFmtId="175" fontId="8" fillId="0" borderId="29" xfId="0" applyNumberFormat="1" applyFont="1" applyFill="1" applyBorder="1" applyAlignment="1" applyProtection="1">
      <alignment horizontal="center" vertical="center"/>
      <protection/>
    </xf>
    <xf numFmtId="3" fontId="2" fillId="39" borderId="23" xfId="56" applyNumberFormat="1" applyFont="1" applyFill="1" applyBorder="1" applyAlignment="1" applyProtection="1">
      <alignment vertical="center"/>
      <protection/>
    </xf>
    <xf numFmtId="3" fontId="12" fillId="34" borderId="23" xfId="56" applyNumberFormat="1" applyFont="1" applyFill="1" applyBorder="1" applyAlignment="1" applyProtection="1">
      <alignment vertical="center"/>
      <protection locked="0"/>
    </xf>
    <xf numFmtId="3" fontId="7" fillId="39" borderId="28" xfId="56" applyNumberFormat="1" applyFont="1" applyFill="1" applyBorder="1" applyAlignment="1" applyProtection="1">
      <alignment vertical="center"/>
      <protection locked="0"/>
    </xf>
    <xf numFmtId="3" fontId="2" fillId="39" borderId="30" xfId="56" applyNumberFormat="1" applyFont="1" applyFill="1" applyBorder="1" applyAlignment="1" applyProtection="1">
      <alignment vertical="center"/>
      <protection/>
    </xf>
    <xf numFmtId="3" fontId="2" fillId="40" borderId="31" xfId="56" applyNumberFormat="1" applyFont="1" applyFill="1" applyBorder="1" applyAlignment="1" applyProtection="1">
      <alignment vertical="center"/>
      <protection locked="0"/>
    </xf>
    <xf numFmtId="0" fontId="9" fillId="40" borderId="0" xfId="0" applyFont="1" applyFill="1" applyAlignment="1">
      <alignment/>
    </xf>
    <xf numFmtId="0" fontId="20" fillId="40" borderId="0" xfId="0" applyFont="1" applyFill="1" applyAlignment="1">
      <alignment/>
    </xf>
    <xf numFmtId="0" fontId="14" fillId="34" borderId="0" xfId="0" applyFont="1" applyFill="1" applyAlignment="1">
      <alignment/>
    </xf>
    <xf numFmtId="0" fontId="14" fillId="0" borderId="0" xfId="56" applyFont="1" applyFill="1">
      <alignment/>
      <protection/>
    </xf>
    <xf numFmtId="3" fontId="9" fillId="36" borderId="32" xfId="0" applyNumberFormat="1" applyFont="1" applyFill="1" applyBorder="1" applyAlignment="1" applyProtection="1">
      <alignment horizontal="left" vertical="center"/>
      <protection/>
    </xf>
    <xf numFmtId="3" fontId="5" fillId="30" borderId="25" xfId="0" applyNumberFormat="1" applyFont="1" applyFill="1" applyBorder="1" applyAlignment="1" applyProtection="1">
      <alignment horizontal="left" vertical="center"/>
      <protection/>
    </xf>
    <xf numFmtId="3" fontId="13" fillId="30" borderId="25" xfId="55" applyNumberFormat="1" applyFont="1" applyFill="1" applyBorder="1" applyAlignment="1" applyProtection="1">
      <alignment horizontal="left" vertical="center"/>
      <protection/>
    </xf>
    <xf numFmtId="3" fontId="4" fillId="0" borderId="33" xfId="0" applyNumberFormat="1" applyFont="1" applyFill="1" applyBorder="1" applyAlignment="1" applyProtection="1">
      <alignment horizontal="center" vertical="center"/>
      <protection/>
    </xf>
    <xf numFmtId="3" fontId="4" fillId="0" borderId="34" xfId="0" applyNumberFormat="1" applyFont="1" applyFill="1" applyBorder="1" applyAlignment="1" applyProtection="1">
      <alignment horizontal="center" vertical="center"/>
      <protection/>
    </xf>
    <xf numFmtId="3" fontId="5" fillId="30" borderId="35" xfId="0" applyNumberFormat="1" applyFont="1" applyFill="1" applyBorder="1" applyAlignment="1" applyProtection="1">
      <alignment horizontal="left" vertical="center"/>
      <protection/>
    </xf>
    <xf numFmtId="3" fontId="5" fillId="30" borderId="25" xfId="0" applyNumberFormat="1" applyFont="1" applyFill="1" applyBorder="1" applyAlignment="1" applyProtection="1">
      <alignment horizontal="center" vertical="center"/>
      <protection/>
    </xf>
    <xf numFmtId="3" fontId="9" fillId="36" borderId="25" xfId="0" applyNumberFormat="1" applyFont="1" applyFill="1" applyBorder="1" applyAlignment="1" applyProtection="1">
      <alignment horizontal="left" vertical="center"/>
      <protection/>
    </xf>
    <xf numFmtId="3" fontId="4" fillId="30" borderId="33" xfId="55" applyNumberFormat="1" applyFont="1" applyFill="1" applyBorder="1" applyAlignment="1" applyProtection="1">
      <alignment horizontal="center" vertical="center"/>
      <protection/>
    </xf>
    <xf numFmtId="3" fontId="9" fillId="36" borderId="36" xfId="0" applyNumberFormat="1" applyFont="1" applyFill="1" applyBorder="1" applyAlignment="1" applyProtection="1">
      <alignment horizontal="left" vertical="center"/>
      <protection/>
    </xf>
    <xf numFmtId="3" fontId="8" fillId="37" borderId="37" xfId="56" applyNumberFormat="1" applyFont="1" applyFill="1" applyBorder="1" applyAlignment="1" applyProtection="1">
      <alignment vertical="center"/>
      <protection/>
    </xf>
    <xf numFmtId="175" fontId="17" fillId="36" borderId="38" xfId="0" applyNumberFormat="1" applyFont="1" applyFill="1" applyBorder="1" applyAlignment="1" applyProtection="1">
      <alignment horizontal="center" vertical="center"/>
      <protection/>
    </xf>
    <xf numFmtId="1" fontId="17" fillId="34" borderId="39" xfId="56" applyNumberFormat="1" applyFont="1" applyFill="1" applyBorder="1" applyAlignment="1">
      <alignment horizontal="centerContinuous" vertical="center"/>
      <protection/>
    </xf>
    <xf numFmtId="0" fontId="14" fillId="0" borderId="0" xfId="0" applyFont="1" applyAlignment="1">
      <alignment/>
    </xf>
    <xf numFmtId="3" fontId="8" fillId="37" borderId="40" xfId="56" applyNumberFormat="1" applyFont="1" applyFill="1" applyBorder="1" applyAlignment="1" applyProtection="1">
      <alignment vertical="center"/>
      <protection/>
    </xf>
    <xf numFmtId="175" fontId="8" fillId="36" borderId="41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1" fontId="17" fillId="0" borderId="42" xfId="56" applyNumberFormat="1" applyFont="1" applyBorder="1" applyAlignment="1">
      <alignment horizontal="centerContinuous" vertical="center"/>
      <protection/>
    </xf>
    <xf numFmtId="1" fontId="17" fillId="34" borderId="43" xfId="56" applyNumberFormat="1" applyFont="1" applyFill="1" applyBorder="1" applyAlignment="1">
      <alignment horizontal="centerContinuous" vertical="center"/>
      <protection/>
    </xf>
    <xf numFmtId="3" fontId="4" fillId="40" borderId="33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  <xf numFmtId="3" fontId="21" fillId="35" borderId="0" xfId="0" applyNumberFormat="1" applyFont="1" applyFill="1" applyBorder="1" applyAlignment="1">
      <alignment vertical="center"/>
    </xf>
    <xf numFmtId="176" fontId="21" fillId="35" borderId="0" xfId="0" applyNumberFormat="1" applyFont="1" applyFill="1" applyBorder="1" applyAlignment="1">
      <alignment vertical="center"/>
    </xf>
    <xf numFmtId="3" fontId="21" fillId="30" borderId="0" xfId="0" applyNumberFormat="1" applyFont="1" applyFill="1" applyAlignment="1">
      <alignment vertical="center"/>
    </xf>
    <xf numFmtId="3" fontId="21" fillId="30" borderId="0" xfId="55" applyNumberFormat="1" applyFont="1" applyFill="1" applyAlignment="1">
      <alignment vertical="center"/>
      <protection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/>
    </xf>
    <xf numFmtId="3" fontId="21" fillId="30" borderId="0" xfId="0" applyNumberFormat="1" applyFont="1" applyFill="1" applyAlignment="1">
      <alignment/>
    </xf>
    <xf numFmtId="3" fontId="21" fillId="35" borderId="0" xfId="0" applyNumberFormat="1" applyFont="1" applyFill="1" applyAlignment="1">
      <alignment vertical="center"/>
    </xf>
    <xf numFmtId="3" fontId="14" fillId="34" borderId="0" xfId="0" applyNumberFormat="1" applyFont="1" applyFill="1" applyAlignment="1">
      <alignment/>
    </xf>
    <xf numFmtId="179" fontId="14" fillId="0" borderId="0" xfId="0" applyNumberFormat="1" applyFont="1" applyFill="1" applyAlignment="1">
      <alignment/>
    </xf>
    <xf numFmtId="3" fontId="21" fillId="35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14" fillId="40" borderId="0" xfId="0" applyFont="1" applyFill="1" applyAlignment="1">
      <alignment/>
    </xf>
    <xf numFmtId="0" fontId="19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7" fillId="0" borderId="0" xfId="56" applyFont="1" applyFill="1" applyAlignment="1">
      <alignment horizontal="center" vertical="top"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Ligne détail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_PROV2001" xfId="55"/>
    <cellStyle name="Normal_PROV2001200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EcoInfo\STAT\OICA\EXP-PRO-SURVEY\PROBYQUARTE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EFINITIONS"/>
      <sheetName val="CONVENTIONS"/>
      <sheetName val="THE CASE OF CHINA"/>
      <sheetName val="PERIMETER"/>
      <sheetName val="TOTAL"/>
      <sheetName val="PROCARS"/>
      <sheetName val="PROLCV"/>
      <sheetName val="PROHCV"/>
      <sheetName val="PROBC"/>
      <sheetName val="BASEPROTOTAL"/>
      <sheetName val="LAST QUARTERS"/>
      <sheetName val="BASEPROCARS"/>
      <sheetName val="BASEPROLCV"/>
      <sheetName val="BASEPROHCV"/>
      <sheetName val="BASEPROBC"/>
      <sheetName val="GLOBAL CHART"/>
      <sheetName val="DETAILED CHART"/>
      <sheetName val="COUNTRYRANKBASE"/>
      <sheetName val="COUNTRYRANK CHA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9"/>
  <sheetViews>
    <sheetView tabSelected="1" zoomScale="50" zoomScaleNormal="50" zoomScalePageLayoutView="0" workbookViewId="0" topLeftCell="A1">
      <selection activeCell="D60" sqref="D60"/>
    </sheetView>
  </sheetViews>
  <sheetFormatPr defaultColWidth="14.88671875" defaultRowHeight="15.75"/>
  <cols>
    <col min="1" max="1" width="11.4453125" style="0" customWidth="1"/>
    <col min="2" max="2" width="85.6640625" style="0" customWidth="1"/>
    <col min="3" max="4" width="29.6640625" style="7" customWidth="1"/>
    <col min="5" max="5" width="29.6640625" style="0" customWidth="1"/>
  </cols>
  <sheetData>
    <row r="1" spans="2:8" ht="99" customHeight="1">
      <c r="B1" s="118" t="s">
        <v>76</v>
      </c>
      <c r="C1" s="118"/>
      <c r="D1" s="118"/>
      <c r="E1" s="118"/>
      <c r="F1" s="115"/>
      <c r="G1" s="116"/>
      <c r="H1" s="116"/>
    </row>
    <row r="2" spans="2:8" ht="28.5" customHeight="1" thickBot="1">
      <c r="B2" s="119" t="s">
        <v>75</v>
      </c>
      <c r="C2" s="119"/>
      <c r="D2" s="119"/>
      <c r="E2" s="119"/>
      <c r="F2" s="100" t="s">
        <v>0</v>
      </c>
      <c r="G2" s="100"/>
      <c r="H2" s="93"/>
    </row>
    <row r="3" spans="2:8" s="11" customFormat="1" ht="39.75" customHeight="1" thickBot="1" thickTop="1">
      <c r="B3" s="97" t="s">
        <v>77</v>
      </c>
      <c r="C3" s="98" t="s">
        <v>92</v>
      </c>
      <c r="D3" s="92" t="s">
        <v>93</v>
      </c>
      <c r="E3" s="91" t="s">
        <v>94</v>
      </c>
      <c r="F3" s="101"/>
      <c r="G3" s="101"/>
      <c r="H3" s="101"/>
    </row>
    <row r="4" spans="2:8" s="11" customFormat="1" ht="39.75" customHeight="1" thickTop="1">
      <c r="B4" s="80" t="s">
        <v>74</v>
      </c>
      <c r="C4" s="54">
        <f>C5+C31+C42</f>
        <v>19170</v>
      </c>
      <c r="D4" s="35">
        <v>18210</v>
      </c>
      <c r="E4" s="27">
        <f aca="true" t="shared" si="0" ref="E4:E9">IF(ISERROR(D4/C4)," ",(D4/C4)-1)</f>
        <v>-0.0500782472613458</v>
      </c>
      <c r="F4" s="101"/>
      <c r="G4" s="102" t="s">
        <v>0</v>
      </c>
      <c r="H4" s="102"/>
    </row>
    <row r="5" spans="2:8" s="12" customFormat="1" ht="30" customHeight="1">
      <c r="B5" s="81" t="s">
        <v>73</v>
      </c>
      <c r="C5" s="54">
        <f>C6+C23</f>
        <v>7046</v>
      </c>
      <c r="D5" s="35">
        <v>7045</v>
      </c>
      <c r="E5" s="22">
        <f t="shared" si="0"/>
        <v>-0.00014192449616801106</v>
      </c>
      <c r="F5" s="103"/>
      <c r="G5" s="103"/>
      <c r="H5" s="103"/>
    </row>
    <row r="6" spans="2:8" s="14" customFormat="1" ht="19.5" customHeight="1">
      <c r="B6" s="81" t="s">
        <v>72</v>
      </c>
      <c r="C6" s="55">
        <f>SUM(C7:C22)</f>
        <v>2588</v>
      </c>
      <c r="D6" s="36">
        <v>2515</v>
      </c>
      <c r="E6" s="26">
        <f t="shared" si="0"/>
        <v>-0.028207109737248826</v>
      </c>
      <c r="F6" s="104"/>
      <c r="G6" s="104"/>
      <c r="H6" s="104"/>
    </row>
    <row r="7" spans="2:8" s="14" customFormat="1" ht="19.5" customHeight="1">
      <c r="B7" s="82" t="s">
        <v>71</v>
      </c>
      <c r="C7" s="56"/>
      <c r="D7" s="37"/>
      <c r="E7" s="20" t="str">
        <f t="shared" si="0"/>
        <v> </v>
      </c>
      <c r="F7" s="104"/>
      <c r="G7" s="104"/>
      <c r="H7" s="104"/>
    </row>
    <row r="8" spans="2:8" s="14" customFormat="1" ht="19.5" customHeight="1">
      <c r="B8" s="82" t="s">
        <v>70</v>
      </c>
      <c r="C8" s="56"/>
      <c r="D8" s="37"/>
      <c r="E8" s="20" t="str">
        <f t="shared" si="0"/>
        <v> </v>
      </c>
      <c r="F8" s="104"/>
      <c r="G8" s="104"/>
      <c r="H8" s="104"/>
    </row>
    <row r="9" spans="2:8" s="14" customFormat="1" ht="19.5" customHeight="1">
      <c r="B9" s="82" t="s">
        <v>69</v>
      </c>
      <c r="C9" s="56"/>
      <c r="D9" s="37"/>
      <c r="E9" s="20" t="str">
        <f t="shared" si="0"/>
        <v> </v>
      </c>
      <c r="F9" s="104"/>
      <c r="G9" s="104"/>
      <c r="H9" s="104"/>
    </row>
    <row r="10" spans="2:8" s="14" customFormat="1" ht="19.5" customHeight="1">
      <c r="B10" s="82" t="s">
        <v>68</v>
      </c>
      <c r="C10" s="56"/>
      <c r="D10" s="37"/>
      <c r="E10" s="20"/>
      <c r="F10" s="104"/>
      <c r="G10" s="104"/>
      <c r="H10" s="104"/>
    </row>
    <row r="11" spans="2:8" s="6" customFormat="1" ht="24.75" customHeight="1">
      <c r="B11" s="82" t="s">
        <v>78</v>
      </c>
      <c r="C11" s="56"/>
      <c r="D11" s="37"/>
      <c r="E11" s="25" t="str">
        <f aca="true" t="shared" si="1" ref="E11:E36">IF(ISERROR(D11/C11)," ",(D11/C11)-1)</f>
        <v> </v>
      </c>
      <c r="F11" s="105"/>
      <c r="G11" s="105"/>
      <c r="H11" s="105"/>
    </row>
    <row r="12" spans="2:8" s="6" customFormat="1" ht="24.75" customHeight="1">
      <c r="B12" s="83" t="s">
        <v>67</v>
      </c>
      <c r="C12" s="51"/>
      <c r="D12" s="39"/>
      <c r="E12" s="19" t="str">
        <f t="shared" si="1"/>
        <v> </v>
      </c>
      <c r="F12" s="105"/>
      <c r="G12" s="105"/>
      <c r="H12" s="105"/>
    </row>
    <row r="13" spans="2:8" s="6" customFormat="1" ht="24.75" customHeight="1">
      <c r="B13" s="83" t="s">
        <v>66</v>
      </c>
      <c r="C13" s="51">
        <v>464</v>
      </c>
      <c r="D13" s="39">
        <v>404</v>
      </c>
      <c r="E13" s="19">
        <f t="shared" si="1"/>
        <v>-0.1293103448275862</v>
      </c>
      <c r="F13" s="105"/>
      <c r="G13" s="105"/>
      <c r="H13" s="105"/>
    </row>
    <row r="14" spans="2:8" s="6" customFormat="1" ht="24.75" customHeight="1">
      <c r="B14" s="83" t="s">
        <v>65</v>
      </c>
      <c r="C14" s="51"/>
      <c r="D14" s="39"/>
      <c r="E14" s="19" t="str">
        <f t="shared" si="1"/>
        <v> </v>
      </c>
      <c r="F14" s="105"/>
      <c r="G14" s="105"/>
      <c r="H14" s="105"/>
    </row>
    <row r="15" spans="2:8" s="6" customFormat="1" ht="24.75" customHeight="1">
      <c r="B15" s="99" t="s">
        <v>89</v>
      </c>
      <c r="C15" s="75" t="s">
        <v>91</v>
      </c>
      <c r="D15" s="66"/>
      <c r="E15" s="24" t="str">
        <f t="shared" si="1"/>
        <v> </v>
      </c>
      <c r="F15" s="105"/>
      <c r="G15" s="105"/>
      <c r="H15" s="105"/>
    </row>
    <row r="16" spans="2:8" s="6" customFormat="1" ht="24.75" customHeight="1">
      <c r="B16" s="99" t="s">
        <v>87</v>
      </c>
      <c r="C16" s="75" t="s">
        <v>91</v>
      </c>
      <c r="D16" s="66"/>
      <c r="E16" s="19" t="str">
        <f t="shared" si="1"/>
        <v> </v>
      </c>
      <c r="F16" s="105"/>
      <c r="G16" s="105"/>
      <c r="H16" s="105"/>
    </row>
    <row r="17" spans="2:8" s="6" customFormat="1" ht="24.75" customHeight="1">
      <c r="B17" s="83" t="s">
        <v>64</v>
      </c>
      <c r="C17" s="51">
        <v>479</v>
      </c>
      <c r="D17" s="38">
        <v>433</v>
      </c>
      <c r="E17" s="19">
        <f t="shared" si="1"/>
        <v>-0.09603340292275575</v>
      </c>
      <c r="F17" s="105"/>
      <c r="G17" s="105"/>
      <c r="H17" s="105"/>
    </row>
    <row r="18" spans="2:8" s="6" customFormat="1" ht="24.75" customHeight="1">
      <c r="B18" s="99" t="s">
        <v>88</v>
      </c>
      <c r="C18" s="75" t="s">
        <v>91</v>
      </c>
      <c r="D18" s="66"/>
      <c r="E18" s="19" t="str">
        <f t="shared" si="1"/>
        <v> </v>
      </c>
      <c r="F18" s="105"/>
      <c r="G18" s="105"/>
      <c r="H18" s="105"/>
    </row>
    <row r="19" spans="2:8" s="6" customFormat="1" ht="24.75" customHeight="1">
      <c r="B19" s="83" t="s">
        <v>63</v>
      </c>
      <c r="C19" s="51"/>
      <c r="D19" s="38"/>
      <c r="E19" s="19" t="str">
        <f t="shared" si="1"/>
        <v> </v>
      </c>
      <c r="F19" s="105"/>
      <c r="G19" s="105"/>
      <c r="H19" s="105"/>
    </row>
    <row r="20" spans="2:8" s="6" customFormat="1" ht="24.75" customHeight="1">
      <c r="B20" s="83" t="s">
        <v>62</v>
      </c>
      <c r="C20" s="51"/>
      <c r="D20" s="38"/>
      <c r="E20" s="19" t="str">
        <f t="shared" si="1"/>
        <v> </v>
      </c>
      <c r="F20" s="105"/>
      <c r="G20" s="105"/>
      <c r="H20" s="103"/>
    </row>
    <row r="21" spans="2:8" s="6" customFormat="1" ht="24.75" customHeight="1">
      <c r="B21" s="99" t="s">
        <v>90</v>
      </c>
      <c r="C21" s="75" t="s">
        <v>91</v>
      </c>
      <c r="D21" s="66"/>
      <c r="E21" s="19" t="str">
        <f t="shared" si="1"/>
        <v> </v>
      </c>
      <c r="F21" s="105"/>
      <c r="G21" s="105"/>
      <c r="H21" s="105"/>
    </row>
    <row r="22" spans="2:8" s="6" customFormat="1" ht="24.75" customHeight="1">
      <c r="B22" s="83" t="s">
        <v>61</v>
      </c>
      <c r="C22" s="51">
        <v>1645</v>
      </c>
      <c r="D22" s="39">
        <v>1678</v>
      </c>
      <c r="E22" s="19">
        <f t="shared" si="1"/>
        <v>0.02006079027355634</v>
      </c>
      <c r="F22" s="105"/>
      <c r="G22" s="105"/>
      <c r="H22" s="105"/>
    </row>
    <row r="23" spans="2:8" s="6" customFormat="1" ht="24.75" customHeight="1">
      <c r="B23" s="81" t="s">
        <v>60</v>
      </c>
      <c r="C23" s="55">
        <f>SUM(C24:C30)</f>
        <v>4458</v>
      </c>
      <c r="D23" s="36">
        <v>4530</v>
      </c>
      <c r="E23" s="23">
        <f t="shared" si="1"/>
        <v>0.016150740242261152</v>
      </c>
      <c r="F23" s="105"/>
      <c r="G23" s="105"/>
      <c r="H23" s="105"/>
    </row>
    <row r="24" spans="2:8" s="14" customFormat="1" ht="24.75" customHeight="1">
      <c r="B24" s="82" t="s">
        <v>79</v>
      </c>
      <c r="C24" s="57"/>
      <c r="D24" s="49"/>
      <c r="E24" s="20" t="str">
        <f t="shared" si="1"/>
        <v> </v>
      </c>
      <c r="F24" s="104"/>
      <c r="G24" s="104"/>
      <c r="H24" s="104"/>
    </row>
    <row r="25" spans="2:8" s="12" customFormat="1" ht="24.75" customHeight="1">
      <c r="B25" s="83" t="s">
        <v>59</v>
      </c>
      <c r="C25" s="51">
        <v>2196</v>
      </c>
      <c r="D25" s="39">
        <v>2212</v>
      </c>
      <c r="E25" s="29">
        <f t="shared" si="1"/>
        <v>0.007285974499089187</v>
      </c>
      <c r="F25" s="103"/>
      <c r="G25" s="103"/>
      <c r="H25" s="103"/>
    </row>
    <row r="26" spans="2:8" s="14" customFormat="1" ht="24.75" customHeight="1">
      <c r="B26" s="83" t="s">
        <v>58</v>
      </c>
      <c r="C26" s="51"/>
      <c r="D26" s="39"/>
      <c r="E26" s="30" t="str">
        <f t="shared" si="1"/>
        <v> </v>
      </c>
      <c r="F26" s="104"/>
      <c r="G26" s="104"/>
      <c r="H26" s="104"/>
    </row>
    <row r="27" spans="2:8" s="6" customFormat="1" ht="24.75" customHeight="1">
      <c r="B27" s="83" t="s">
        <v>57</v>
      </c>
      <c r="C27" s="51">
        <v>2262</v>
      </c>
      <c r="D27" s="39">
        <v>2318</v>
      </c>
      <c r="E27" s="19">
        <f t="shared" si="1"/>
        <v>0.024756852343059244</v>
      </c>
      <c r="F27" s="105"/>
      <c r="G27" s="105"/>
      <c r="H27" s="105"/>
    </row>
    <row r="28" spans="2:8" s="16" customFormat="1" ht="24.75" customHeight="1">
      <c r="B28" s="83" t="s">
        <v>56</v>
      </c>
      <c r="C28" s="51"/>
      <c r="D28" s="39"/>
      <c r="E28" s="19" t="str">
        <f t="shared" si="1"/>
        <v> </v>
      </c>
      <c r="F28" s="106"/>
      <c r="G28" s="106"/>
      <c r="H28" s="106"/>
    </row>
    <row r="29" spans="2:8" s="16" customFormat="1" ht="24.75" customHeight="1">
      <c r="B29" s="83" t="s">
        <v>55</v>
      </c>
      <c r="C29" s="51"/>
      <c r="D29" s="39"/>
      <c r="E29" s="19" t="str">
        <f t="shared" si="1"/>
        <v> </v>
      </c>
      <c r="F29" s="106"/>
      <c r="G29" s="106"/>
      <c r="H29" s="106"/>
    </row>
    <row r="30" spans="2:8" s="6" customFormat="1" ht="24.75" customHeight="1" thickBot="1">
      <c r="B30" s="84" t="s">
        <v>54</v>
      </c>
      <c r="C30" s="58"/>
      <c r="D30" s="40"/>
      <c r="E30" s="19" t="str">
        <f t="shared" si="1"/>
        <v> </v>
      </c>
      <c r="F30" s="105"/>
      <c r="G30" s="105"/>
      <c r="H30" s="105"/>
    </row>
    <row r="31" spans="2:8" s="6" customFormat="1" ht="24.75" customHeight="1">
      <c r="B31" s="85" t="s">
        <v>53</v>
      </c>
      <c r="C31" s="59">
        <f>SUM(C32:C33)</f>
        <v>4642</v>
      </c>
      <c r="D31" s="41">
        <v>5104</v>
      </c>
      <c r="E31" s="23">
        <f t="shared" si="1"/>
        <v>0.09952606635071093</v>
      </c>
      <c r="F31" s="105"/>
      <c r="G31" s="105"/>
      <c r="H31" s="105"/>
    </row>
    <row r="32" spans="2:8" s="12" customFormat="1" ht="30" customHeight="1">
      <c r="B32" s="83" t="s">
        <v>52</v>
      </c>
      <c r="C32" s="71"/>
      <c r="D32" s="67"/>
      <c r="E32" s="22" t="str">
        <f t="shared" si="1"/>
        <v> </v>
      </c>
      <c r="F32" s="103"/>
      <c r="G32" s="103"/>
      <c r="H32" s="103"/>
    </row>
    <row r="33" spans="2:8" s="6" customFormat="1" ht="24.75" customHeight="1">
      <c r="B33" s="86" t="s">
        <v>51</v>
      </c>
      <c r="C33" s="60">
        <f>SUM(C34:C41)</f>
        <v>4642</v>
      </c>
      <c r="D33" s="73">
        <v>5104</v>
      </c>
      <c r="E33" s="19">
        <f t="shared" si="1"/>
        <v>0.09952606635071093</v>
      </c>
      <c r="F33" s="105"/>
      <c r="G33" s="105"/>
      <c r="H33" s="105"/>
    </row>
    <row r="34" spans="2:8" s="15" customFormat="1" ht="24.75" customHeight="1">
      <c r="B34" s="82" t="s">
        <v>80</v>
      </c>
      <c r="C34" s="61"/>
      <c r="D34" s="42"/>
      <c r="E34" s="19" t="str">
        <f t="shared" si="1"/>
        <v> </v>
      </c>
      <c r="F34" s="107"/>
      <c r="G34" s="107"/>
      <c r="H34" s="107"/>
    </row>
    <row r="35" spans="2:8" s="13" customFormat="1" ht="30" customHeight="1">
      <c r="B35" s="82" t="s">
        <v>50</v>
      </c>
      <c r="C35" s="61"/>
      <c r="D35" s="42"/>
      <c r="E35" s="22" t="str">
        <f t="shared" si="1"/>
        <v> </v>
      </c>
      <c r="F35" s="108"/>
      <c r="G35" s="108"/>
      <c r="H35" s="108"/>
    </row>
    <row r="36" spans="2:8" s="14" customFormat="1" ht="19.5" customHeight="1">
      <c r="B36" s="83" t="s">
        <v>49</v>
      </c>
      <c r="C36" s="51">
        <v>3898</v>
      </c>
      <c r="D36" s="39">
        <v>4439</v>
      </c>
      <c r="E36" s="28">
        <f t="shared" si="1"/>
        <v>0.13878912262698817</v>
      </c>
      <c r="F36" s="104"/>
      <c r="G36" s="104"/>
      <c r="H36" s="104"/>
    </row>
    <row r="37" spans="1:14" s="14" customFormat="1" ht="19.5" customHeight="1">
      <c r="A37" s="14" t="s">
        <v>0</v>
      </c>
      <c r="B37" s="83" t="s">
        <v>48</v>
      </c>
      <c r="C37" s="51"/>
      <c r="D37" s="39"/>
      <c r="E37" s="34"/>
      <c r="F37" s="104"/>
      <c r="G37" s="104"/>
      <c r="H37" s="104"/>
      <c r="N37" s="96"/>
    </row>
    <row r="38" spans="2:8" s="6" customFormat="1" ht="24.75" customHeight="1">
      <c r="B38" s="83" t="s">
        <v>47</v>
      </c>
      <c r="C38" s="51">
        <v>329</v>
      </c>
      <c r="D38" s="39">
        <v>540</v>
      </c>
      <c r="E38" s="19">
        <f>IF(ISERROR(D38/C38)," ",(D38/C38)-1)</f>
        <v>0.641337386018237</v>
      </c>
      <c r="F38" s="105"/>
      <c r="G38" s="105"/>
      <c r="H38" s="105"/>
    </row>
    <row r="39" spans="1:8" s="6" customFormat="1" ht="24.75" customHeight="1">
      <c r="A39" s="6" t="s">
        <v>0</v>
      </c>
      <c r="B39" s="83" t="s">
        <v>46</v>
      </c>
      <c r="C39" s="51">
        <v>167</v>
      </c>
      <c r="D39" s="39">
        <v>71</v>
      </c>
      <c r="E39" s="19"/>
      <c r="F39" s="105"/>
      <c r="G39" s="105"/>
      <c r="H39" s="105"/>
    </row>
    <row r="40" spans="2:8" s="6" customFormat="1" ht="24.75" customHeight="1">
      <c r="B40" s="83" t="s">
        <v>45</v>
      </c>
      <c r="C40" s="51">
        <v>248</v>
      </c>
      <c r="D40" s="39">
        <v>54</v>
      </c>
      <c r="E40" s="19">
        <f aca="true" t="shared" si="2" ref="E40:E71">IF(ISERROR(D40/C40)," ",(D40/C40)-1)</f>
        <v>-0.782258064516129</v>
      </c>
      <c r="F40" s="105"/>
      <c r="G40" s="105"/>
      <c r="H40" s="105"/>
    </row>
    <row r="41" spans="2:8" s="6" customFormat="1" ht="24.75" customHeight="1">
      <c r="B41" s="83" t="s">
        <v>44</v>
      </c>
      <c r="C41" s="51"/>
      <c r="D41" s="39"/>
      <c r="E41" s="19" t="str">
        <f t="shared" si="2"/>
        <v> </v>
      </c>
      <c r="F41" s="105"/>
      <c r="G41" s="105"/>
      <c r="H41" s="105"/>
    </row>
    <row r="42" spans="2:8" s="6" customFormat="1" ht="24.75" customHeight="1">
      <c r="B42" s="81" t="s">
        <v>43</v>
      </c>
      <c r="C42" s="62">
        <v>7482</v>
      </c>
      <c r="D42" s="43">
        <v>6061</v>
      </c>
      <c r="E42" s="23">
        <f t="shared" si="2"/>
        <v>-0.18992248062015504</v>
      </c>
      <c r="F42" s="105"/>
      <c r="G42" s="105"/>
      <c r="H42" s="105"/>
    </row>
    <row r="43" spans="2:8" s="13" customFormat="1" ht="30" customHeight="1">
      <c r="B43" s="87" t="s">
        <v>42</v>
      </c>
      <c r="C43" s="63">
        <f>C44+C48</f>
        <v>13871</v>
      </c>
      <c r="D43" s="44">
        <v>9239</v>
      </c>
      <c r="E43" s="22">
        <f t="shared" si="2"/>
        <v>-0.3339341071299834</v>
      </c>
      <c r="F43" s="108"/>
      <c r="G43" s="108"/>
      <c r="H43" s="108"/>
    </row>
    <row r="44" spans="2:8" s="10" customFormat="1" ht="39.75" customHeight="1">
      <c r="B44" s="81" t="s">
        <v>41</v>
      </c>
      <c r="C44" s="63">
        <f>SUM(C45:C47)</f>
        <v>0</v>
      </c>
      <c r="D44" s="44">
        <v>0</v>
      </c>
      <c r="E44" s="21" t="str">
        <f t="shared" si="2"/>
        <v> </v>
      </c>
      <c r="F44" s="109"/>
      <c r="G44" s="109"/>
      <c r="H44" s="109"/>
    </row>
    <row r="45" spans="2:8" s="12" customFormat="1" ht="30" customHeight="1">
      <c r="B45" s="83" t="s">
        <v>40</v>
      </c>
      <c r="C45" s="64"/>
      <c r="D45" s="45"/>
      <c r="E45" s="33" t="str">
        <f t="shared" si="2"/>
        <v> </v>
      </c>
      <c r="F45" s="103"/>
      <c r="G45" s="103"/>
      <c r="H45" s="103"/>
    </row>
    <row r="46" spans="2:8" s="6" customFormat="1" ht="24.75" customHeight="1">
      <c r="B46" s="83" t="s">
        <v>39</v>
      </c>
      <c r="C46" s="52"/>
      <c r="D46" s="46"/>
      <c r="E46" s="19" t="str">
        <f t="shared" si="2"/>
        <v> </v>
      </c>
      <c r="F46" s="105"/>
      <c r="G46" s="105"/>
      <c r="H46" s="105"/>
    </row>
    <row r="47" spans="2:8" s="6" customFormat="1" ht="24.75" customHeight="1">
      <c r="B47" s="83" t="s">
        <v>38</v>
      </c>
      <c r="C47" s="52"/>
      <c r="D47" s="74"/>
      <c r="E47" s="19" t="str">
        <f t="shared" si="2"/>
        <v> </v>
      </c>
      <c r="F47" s="105"/>
      <c r="G47" s="105"/>
      <c r="H47" s="105"/>
    </row>
    <row r="48" spans="2:22" s="6" customFormat="1" ht="24.75" customHeight="1">
      <c r="B48" s="81" t="s">
        <v>37</v>
      </c>
      <c r="C48" s="63">
        <f>SUM(C49:C57)</f>
        <v>13871</v>
      </c>
      <c r="D48" s="44">
        <v>9239</v>
      </c>
      <c r="E48" s="23">
        <f t="shared" si="2"/>
        <v>-0.3339341071299834</v>
      </c>
      <c r="F48" s="103"/>
      <c r="G48" s="103"/>
      <c r="H48" s="103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2:22" s="12" customFormat="1" ht="30" customHeight="1">
      <c r="B49" s="82" t="s">
        <v>81</v>
      </c>
      <c r="C49" s="57"/>
      <c r="D49" s="49"/>
      <c r="E49" s="31" t="str">
        <f t="shared" si="2"/>
        <v> </v>
      </c>
      <c r="F49" s="105"/>
      <c r="G49" s="105"/>
      <c r="H49" s="10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2:22" s="12" customFormat="1" ht="30" customHeight="1">
      <c r="B50" s="99" t="s">
        <v>36</v>
      </c>
      <c r="C50" s="75" t="s">
        <v>91</v>
      </c>
      <c r="D50" s="66"/>
      <c r="E50" s="29" t="str">
        <f t="shared" si="2"/>
        <v> </v>
      </c>
      <c r="F50" s="105"/>
      <c r="G50" s="105"/>
      <c r="H50" s="10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2:8" s="6" customFormat="1" ht="24.75" customHeight="1">
      <c r="B51" s="83" t="s">
        <v>35</v>
      </c>
      <c r="C51" s="51">
        <v>13865</v>
      </c>
      <c r="D51" s="39">
        <v>9239</v>
      </c>
      <c r="E51" s="19">
        <f t="shared" si="2"/>
        <v>-0.3336458708979445</v>
      </c>
      <c r="F51" s="105"/>
      <c r="G51" s="105"/>
      <c r="H51" s="105"/>
    </row>
    <row r="52" spans="2:8" s="6" customFormat="1" ht="24.75" customHeight="1">
      <c r="B52" s="83" t="s">
        <v>34</v>
      </c>
      <c r="C52" s="51"/>
      <c r="D52" s="39"/>
      <c r="E52" s="19" t="str">
        <f t="shared" si="2"/>
        <v> </v>
      </c>
      <c r="F52" s="105"/>
      <c r="G52" s="105"/>
      <c r="H52" s="105"/>
    </row>
    <row r="53" spans="2:8" s="6" customFormat="1" ht="24.75" customHeight="1">
      <c r="B53" s="83" t="s">
        <v>33</v>
      </c>
      <c r="C53" s="51"/>
      <c r="D53" s="39"/>
      <c r="E53" s="19" t="str">
        <f t="shared" si="2"/>
        <v> </v>
      </c>
      <c r="F53" s="105"/>
      <c r="G53" s="105"/>
      <c r="H53" s="109"/>
    </row>
    <row r="54" spans="2:8" s="6" customFormat="1" ht="24.75" customHeight="1">
      <c r="B54" s="83" t="s">
        <v>32</v>
      </c>
      <c r="C54" s="51"/>
      <c r="D54" s="39"/>
      <c r="E54" s="19" t="str">
        <f t="shared" si="2"/>
        <v> </v>
      </c>
      <c r="F54" s="105"/>
      <c r="G54" s="105"/>
      <c r="H54" s="105"/>
    </row>
    <row r="55" spans="2:8" s="6" customFormat="1" ht="24.75" customHeight="1">
      <c r="B55" s="83" t="s">
        <v>31</v>
      </c>
      <c r="C55" s="51"/>
      <c r="D55" s="39"/>
      <c r="E55" s="19" t="str">
        <f t="shared" si="2"/>
        <v> </v>
      </c>
      <c r="F55" s="105"/>
      <c r="G55" s="105"/>
      <c r="H55" s="105"/>
    </row>
    <row r="56" spans="2:8" s="6" customFormat="1" ht="24.75" customHeight="1">
      <c r="B56" s="83" t="s">
        <v>30</v>
      </c>
      <c r="C56" s="51"/>
      <c r="D56" s="39"/>
      <c r="E56" s="19" t="str">
        <f t="shared" si="2"/>
        <v> </v>
      </c>
      <c r="F56" s="105"/>
      <c r="G56" s="105"/>
      <c r="H56" s="105"/>
    </row>
    <row r="57" spans="2:22" s="6" customFormat="1" ht="24.75" customHeight="1">
      <c r="B57" s="83" t="s">
        <v>29</v>
      </c>
      <c r="C57" s="51">
        <v>6</v>
      </c>
      <c r="D57" s="39"/>
      <c r="E57" s="19">
        <f t="shared" si="2"/>
        <v>-1</v>
      </c>
      <c r="F57" s="109"/>
      <c r="G57" s="109"/>
      <c r="H57" s="109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2:22" s="6" customFormat="1" ht="24.75" customHeight="1">
      <c r="B58" s="87" t="s">
        <v>28</v>
      </c>
      <c r="C58" s="63">
        <f>SUM(C59:C73)</f>
        <v>113263</v>
      </c>
      <c r="D58" s="44">
        <v>119729</v>
      </c>
      <c r="E58" s="23">
        <f t="shared" si="2"/>
        <v>0.057088369546983486</v>
      </c>
      <c r="F58" s="109"/>
      <c r="G58" s="109"/>
      <c r="H58" s="109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2:8" s="10" customFormat="1" ht="39.75" customHeight="1">
      <c r="B59" s="82" t="s">
        <v>82</v>
      </c>
      <c r="C59" s="57"/>
      <c r="D59" s="68"/>
      <c r="E59" s="21" t="str">
        <f t="shared" si="2"/>
        <v> </v>
      </c>
      <c r="F59" s="109"/>
      <c r="G59" s="109"/>
      <c r="H59" s="109"/>
    </row>
    <row r="60" spans="2:8" s="10" customFormat="1" ht="19.5" customHeight="1">
      <c r="B60" s="83" t="s">
        <v>27</v>
      </c>
      <c r="C60" s="51"/>
      <c r="D60" s="39"/>
      <c r="E60" s="28" t="str">
        <f t="shared" si="2"/>
        <v> </v>
      </c>
      <c r="F60" s="109"/>
      <c r="G60" s="109"/>
      <c r="H60" s="109"/>
    </row>
    <row r="61" spans="2:22" s="10" customFormat="1" ht="19.5" customHeight="1">
      <c r="B61" s="83" t="s">
        <v>83</v>
      </c>
      <c r="C61" s="51"/>
      <c r="D61" s="39"/>
      <c r="E61" s="34" t="str">
        <f t="shared" si="2"/>
        <v> </v>
      </c>
      <c r="F61" s="105"/>
      <c r="G61" s="105"/>
      <c r="H61" s="105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2:22" s="10" customFormat="1" ht="19.5" customHeight="1">
      <c r="B62" s="83" t="s">
        <v>26</v>
      </c>
      <c r="C62" s="51">
        <v>65239</v>
      </c>
      <c r="D62" s="39">
        <v>74986</v>
      </c>
      <c r="E62" s="30">
        <f t="shared" si="2"/>
        <v>0.14940449730989136</v>
      </c>
      <c r="F62" s="105"/>
      <c r="G62" s="105"/>
      <c r="H62" s="105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2:8" s="6" customFormat="1" ht="24.75" customHeight="1">
      <c r="B63" s="83" t="s">
        <v>25</v>
      </c>
      <c r="C63" s="51">
        <v>29037</v>
      </c>
      <c r="D63" s="39">
        <v>29730</v>
      </c>
      <c r="E63" s="19">
        <f t="shared" si="2"/>
        <v>0.02386610187002791</v>
      </c>
      <c r="F63" s="105"/>
      <c r="G63" s="105"/>
      <c r="H63" s="105"/>
    </row>
    <row r="64" spans="2:8" s="6" customFormat="1" ht="24.75" customHeight="1">
      <c r="B64" s="83" t="s">
        <v>24</v>
      </c>
      <c r="C64" s="51">
        <v>1725</v>
      </c>
      <c r="D64" s="39">
        <v>3000</v>
      </c>
      <c r="E64" s="19">
        <f t="shared" si="2"/>
        <v>0.7391304347826086</v>
      </c>
      <c r="F64" s="105"/>
      <c r="G64" s="105"/>
      <c r="H64" s="105"/>
    </row>
    <row r="65" spans="2:8" s="6" customFormat="1" ht="24.75" customHeight="1">
      <c r="B65" s="83" t="s">
        <v>23</v>
      </c>
      <c r="C65" s="51">
        <v>362</v>
      </c>
      <c r="D65" s="39">
        <v>280</v>
      </c>
      <c r="E65" s="19">
        <f t="shared" si="2"/>
        <v>-0.22651933701657456</v>
      </c>
      <c r="F65" s="105"/>
      <c r="G65" s="105"/>
      <c r="H65" s="105"/>
    </row>
    <row r="66" spans="2:8" s="6" customFormat="1" ht="24.75" customHeight="1">
      <c r="B66" s="83" t="s">
        <v>22</v>
      </c>
      <c r="C66" s="51">
        <v>5761</v>
      </c>
      <c r="D66" s="39">
        <v>5847</v>
      </c>
      <c r="E66" s="19">
        <f t="shared" si="2"/>
        <v>0.01492796389515716</v>
      </c>
      <c r="F66" s="105"/>
      <c r="G66" s="105"/>
      <c r="H66" s="105"/>
    </row>
    <row r="67" spans="2:8" s="6" customFormat="1" ht="24.75" customHeight="1">
      <c r="B67" s="83" t="s">
        <v>21</v>
      </c>
      <c r="C67" s="51">
        <v>263</v>
      </c>
      <c r="D67" s="39">
        <v>328</v>
      </c>
      <c r="E67" s="19">
        <f t="shared" si="2"/>
        <v>0.24714828897338403</v>
      </c>
      <c r="F67" s="105"/>
      <c r="G67" s="105"/>
      <c r="H67" s="105"/>
    </row>
    <row r="68" spans="2:8" s="6" customFormat="1" ht="24.75" customHeight="1">
      <c r="B68" s="83" t="s">
        <v>20</v>
      </c>
      <c r="C68" s="51">
        <v>274</v>
      </c>
      <c r="D68" s="39">
        <v>571</v>
      </c>
      <c r="E68" s="19">
        <f t="shared" si="2"/>
        <v>1.0839416058394162</v>
      </c>
      <c r="F68" s="105"/>
      <c r="G68" s="105"/>
      <c r="H68" s="105"/>
    </row>
    <row r="69" spans="2:8" s="6" customFormat="1" ht="24.75" customHeight="1">
      <c r="B69" s="83" t="s">
        <v>19</v>
      </c>
      <c r="C69" s="51"/>
      <c r="D69" s="39"/>
      <c r="E69" s="19" t="str">
        <f t="shared" si="2"/>
        <v> </v>
      </c>
      <c r="F69" s="105"/>
      <c r="G69" s="105"/>
      <c r="H69" s="105"/>
    </row>
    <row r="70" spans="2:8" s="6" customFormat="1" ht="24.75" customHeight="1">
      <c r="B70" s="83" t="s">
        <v>18</v>
      </c>
      <c r="C70" s="51">
        <v>9467</v>
      </c>
      <c r="D70" s="39">
        <v>4885</v>
      </c>
      <c r="E70" s="19">
        <f t="shared" si="2"/>
        <v>-0.4839970423576635</v>
      </c>
      <c r="F70" s="105"/>
      <c r="G70" s="105"/>
      <c r="H70" s="105"/>
    </row>
    <row r="71" spans="2:8" s="6" customFormat="1" ht="24.75" customHeight="1">
      <c r="B71" s="83" t="s">
        <v>17</v>
      </c>
      <c r="C71" s="51"/>
      <c r="D71" s="39"/>
      <c r="E71" s="19" t="str">
        <f t="shared" si="2"/>
        <v> </v>
      </c>
      <c r="F71" s="105"/>
      <c r="G71" s="105"/>
      <c r="H71" s="105"/>
    </row>
    <row r="72" spans="2:8" s="6" customFormat="1" ht="24.75" customHeight="1">
      <c r="B72" s="83" t="s">
        <v>16</v>
      </c>
      <c r="C72" s="51">
        <v>1135</v>
      </c>
      <c r="D72" s="39">
        <v>102</v>
      </c>
      <c r="E72" s="19">
        <f aca="true" t="shared" si="3" ref="E72:E89">IF(ISERROR(D72/C72)," ",(D72/C72)-1)</f>
        <v>-0.9101321585903084</v>
      </c>
      <c r="F72" s="105"/>
      <c r="G72" s="105"/>
      <c r="H72" s="105"/>
    </row>
    <row r="73" spans="2:8" s="6" customFormat="1" ht="24.75" customHeight="1">
      <c r="B73" s="83" t="s">
        <v>15</v>
      </c>
      <c r="C73" s="51" t="s">
        <v>0</v>
      </c>
      <c r="D73" s="39"/>
      <c r="E73" s="19" t="str">
        <f t="shared" si="3"/>
        <v> </v>
      </c>
      <c r="F73" s="105"/>
      <c r="G73" s="105"/>
      <c r="H73" s="105"/>
    </row>
    <row r="74" spans="2:22" s="6" customFormat="1" ht="24.75" customHeight="1">
      <c r="B74" s="87" t="s">
        <v>14</v>
      </c>
      <c r="C74" s="63">
        <f>SUM(C75:C87)</f>
        <v>440</v>
      </c>
      <c r="D74" s="44">
        <v>390</v>
      </c>
      <c r="E74" s="70">
        <f t="shared" si="3"/>
        <v>-0.11363636363636365</v>
      </c>
      <c r="F74" s="109"/>
      <c r="G74" s="109"/>
      <c r="H74" s="109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2:22" s="6" customFormat="1" ht="24.75" customHeight="1">
      <c r="B75" s="82" t="s">
        <v>84</v>
      </c>
      <c r="C75" s="51"/>
      <c r="D75" s="39"/>
      <c r="E75" s="69" t="str">
        <f t="shared" si="3"/>
        <v> </v>
      </c>
      <c r="F75" s="109"/>
      <c r="G75" s="109"/>
      <c r="H75" s="109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2:8" s="10" customFormat="1" ht="33.75" customHeight="1">
      <c r="B76" s="82" t="s">
        <v>85</v>
      </c>
      <c r="C76" s="72"/>
      <c r="D76" s="50"/>
      <c r="E76" s="21" t="str">
        <f t="shared" si="3"/>
        <v> </v>
      </c>
      <c r="F76" s="109"/>
      <c r="G76" s="109"/>
      <c r="H76" s="109"/>
    </row>
    <row r="77" spans="2:8" s="10" customFormat="1" ht="19.5" customHeight="1">
      <c r="B77" s="88" t="s">
        <v>86</v>
      </c>
      <c r="C77" s="53"/>
      <c r="D77" s="47"/>
      <c r="E77" s="28" t="str">
        <f t="shared" si="3"/>
        <v> </v>
      </c>
      <c r="F77" s="109"/>
      <c r="G77" s="109"/>
      <c r="H77" s="109"/>
    </row>
    <row r="78" spans="2:22" s="10" customFormat="1" ht="19.5" customHeight="1">
      <c r="B78" s="83" t="s">
        <v>13</v>
      </c>
      <c r="C78" s="51"/>
      <c r="D78" s="39"/>
      <c r="E78" s="34" t="str">
        <f t="shared" si="3"/>
        <v> </v>
      </c>
      <c r="F78" s="105"/>
      <c r="G78" s="105"/>
      <c r="H78" s="111" t="s">
        <v>0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2:22" s="10" customFormat="1" ht="27.75" customHeight="1">
      <c r="B79" s="83" t="s">
        <v>12</v>
      </c>
      <c r="C79" s="51"/>
      <c r="D79" s="39"/>
      <c r="E79" s="19" t="str">
        <f t="shared" si="3"/>
        <v> </v>
      </c>
      <c r="F79" s="105"/>
      <c r="G79" s="105"/>
      <c r="H79" s="105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2:8" s="6" customFormat="1" ht="18.75" customHeight="1">
      <c r="B80" s="83" t="s">
        <v>11</v>
      </c>
      <c r="C80" s="51"/>
      <c r="D80" s="39"/>
      <c r="E80" s="19" t="str">
        <f t="shared" si="3"/>
        <v> </v>
      </c>
      <c r="F80" s="105"/>
      <c r="G80" s="105"/>
      <c r="H80" s="105"/>
    </row>
    <row r="81" spans="2:8" s="6" customFormat="1" ht="20.25" customHeight="1">
      <c r="B81" s="83" t="s">
        <v>10</v>
      </c>
      <c r="C81" s="51"/>
      <c r="D81" s="39"/>
      <c r="E81" s="19" t="str">
        <f t="shared" si="3"/>
        <v> </v>
      </c>
      <c r="F81" s="105"/>
      <c r="G81" s="105"/>
      <c r="H81" s="105"/>
    </row>
    <row r="82" spans="2:8" s="6" customFormat="1" ht="20.25" customHeight="1">
      <c r="B82" s="83" t="s">
        <v>9</v>
      </c>
      <c r="C82" s="51"/>
      <c r="D82" s="39"/>
      <c r="E82" s="19" t="str">
        <f t="shared" si="3"/>
        <v> </v>
      </c>
      <c r="F82" s="105"/>
      <c r="G82" s="105"/>
      <c r="H82" s="105"/>
    </row>
    <row r="83" spans="2:8" s="6" customFormat="1" ht="20.25" customHeight="1">
      <c r="B83" s="83" t="s">
        <v>8</v>
      </c>
      <c r="C83" s="51"/>
      <c r="D83" s="39"/>
      <c r="E83" s="19" t="str">
        <f t="shared" si="3"/>
        <v> </v>
      </c>
      <c r="F83" s="105"/>
      <c r="G83" s="105"/>
      <c r="H83" s="105"/>
    </row>
    <row r="84" spans="2:8" s="6" customFormat="1" ht="20.25" customHeight="1">
      <c r="B84" s="83" t="s">
        <v>7</v>
      </c>
      <c r="C84" s="51">
        <v>440</v>
      </c>
      <c r="D84" s="39">
        <v>390</v>
      </c>
      <c r="E84" s="19">
        <f t="shared" si="3"/>
        <v>-0.11363636363636365</v>
      </c>
      <c r="F84" s="105"/>
      <c r="G84" s="105"/>
      <c r="H84" s="105"/>
    </row>
    <row r="85" spans="2:8" s="6" customFormat="1" ht="20.25" customHeight="1">
      <c r="B85" s="83" t="s">
        <v>6</v>
      </c>
      <c r="C85" s="51"/>
      <c r="D85" s="39"/>
      <c r="E85" s="32" t="str">
        <f t="shared" si="3"/>
        <v> </v>
      </c>
      <c r="F85" s="105"/>
      <c r="G85" s="105"/>
      <c r="H85" s="105"/>
    </row>
    <row r="86" spans="2:8" s="6" customFormat="1" ht="20.25" customHeight="1">
      <c r="B86" s="83" t="s">
        <v>5</v>
      </c>
      <c r="C86" s="51"/>
      <c r="D86" s="39"/>
      <c r="E86" s="19" t="str">
        <f t="shared" si="3"/>
        <v> </v>
      </c>
      <c r="F86" s="105"/>
      <c r="G86" s="105"/>
      <c r="H86" s="105"/>
    </row>
    <row r="87" spans="2:8" s="6" customFormat="1" ht="24.75" customHeight="1">
      <c r="B87" s="83" t="s">
        <v>4</v>
      </c>
      <c r="C87" s="51"/>
      <c r="D87" s="38"/>
      <c r="E87" s="19" t="str">
        <f t="shared" si="3"/>
        <v> </v>
      </c>
      <c r="F87" s="105"/>
      <c r="G87" s="105"/>
      <c r="H87" s="105"/>
    </row>
    <row r="88" spans="2:22" s="6" customFormat="1" ht="24.75" customHeight="1" thickBot="1">
      <c r="B88" s="87" t="s">
        <v>3</v>
      </c>
      <c r="C88" s="65"/>
      <c r="D88" s="48"/>
      <c r="E88" s="25" t="str">
        <f t="shared" si="3"/>
        <v> </v>
      </c>
      <c r="F88" s="112"/>
      <c r="G88" s="112"/>
      <c r="H88" s="112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</row>
    <row r="89" spans="2:22" s="6" customFormat="1" ht="24.75" customHeight="1" thickBot="1" thickTop="1">
      <c r="B89" s="89" t="s">
        <v>2</v>
      </c>
      <c r="C89" s="94">
        <f>C4+C43+C58+C74+C88</f>
        <v>146744</v>
      </c>
      <c r="D89" s="90">
        <v>147568</v>
      </c>
      <c r="E89" s="95">
        <f t="shared" si="3"/>
        <v>0.0056152210652564705</v>
      </c>
      <c r="F89" s="93"/>
      <c r="G89" s="93"/>
      <c r="H89" s="112"/>
      <c r="I89" s="17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2:9" ht="19.5" customHeight="1" thickTop="1">
      <c r="B90" s="117" t="s">
        <v>0</v>
      </c>
      <c r="C90" s="117"/>
      <c r="D90" s="117"/>
      <c r="E90" s="117"/>
      <c r="F90" s="117"/>
      <c r="G90" s="117"/>
      <c r="H90" s="113"/>
      <c r="I90" s="18"/>
    </row>
    <row r="91" spans="2:34" ht="24.75" customHeight="1">
      <c r="B91" s="76" t="s">
        <v>1</v>
      </c>
      <c r="C91" s="77"/>
      <c r="D91" s="114"/>
      <c r="E91" s="78"/>
      <c r="F91" s="78"/>
      <c r="G91" s="110"/>
      <c r="H91" s="110"/>
      <c r="I91" s="5"/>
      <c r="J91" s="3"/>
      <c r="K91" s="4"/>
      <c r="L91" s="4"/>
      <c r="M91" s="4"/>
      <c r="N91" s="4" t="s">
        <v>0</v>
      </c>
      <c r="O91" s="4" t="s">
        <v>0</v>
      </c>
      <c r="R91" s="7"/>
      <c r="S91" s="1"/>
      <c r="T91" s="9"/>
      <c r="U91" s="8"/>
      <c r="V91" s="9"/>
      <c r="W91" s="8"/>
      <c r="X91" s="7"/>
      <c r="Y91" s="2" t="s">
        <v>0</v>
      </c>
      <c r="Z91" s="9"/>
      <c r="AA91" s="8"/>
      <c r="AB91" s="7"/>
      <c r="AC91" s="1"/>
      <c r="AE91" s="7"/>
      <c r="AF91" s="1"/>
      <c r="AG91" s="7"/>
      <c r="AH91" s="1"/>
    </row>
    <row r="92" spans="2:13" ht="23.25">
      <c r="B92" s="3"/>
      <c r="C92" s="79"/>
      <c r="D92" s="79"/>
      <c r="E92" s="93"/>
      <c r="F92" s="93"/>
      <c r="G92" s="93"/>
      <c r="H92" s="105"/>
      <c r="I92" s="5"/>
      <c r="J92" s="4"/>
      <c r="K92" s="4"/>
      <c r="L92" s="4"/>
      <c r="M92" s="4"/>
    </row>
    <row r="93" spans="3:13" ht="15.75">
      <c r="C93"/>
      <c r="D93"/>
      <c r="H93" s="6"/>
      <c r="I93" s="5"/>
      <c r="J93" s="4"/>
      <c r="K93" s="4"/>
      <c r="L93" s="4"/>
      <c r="M93" s="4"/>
    </row>
    <row r="94" spans="3:13" ht="15.75">
      <c r="C94"/>
      <c r="D94"/>
      <c r="H94" s="6"/>
      <c r="I94" s="5"/>
      <c r="J94" s="4"/>
      <c r="K94" s="4"/>
      <c r="L94" s="4"/>
      <c r="M94" s="4"/>
    </row>
    <row r="95" spans="3:9" ht="15.75">
      <c r="C95"/>
      <c r="D95"/>
      <c r="H95" s="6"/>
      <c r="I95" s="6"/>
    </row>
    <row r="96" spans="3:9" ht="15.75">
      <c r="C96"/>
      <c r="D96"/>
      <c r="H96" s="6"/>
      <c r="I96" s="6"/>
    </row>
    <row r="97" spans="3:9" ht="15.75">
      <c r="C97"/>
      <c r="D97"/>
      <c r="H97" s="6"/>
      <c r="I97" s="6"/>
    </row>
    <row r="98" spans="3:9" ht="15.75">
      <c r="C98"/>
      <c r="D98"/>
      <c r="H98" s="6"/>
      <c r="I98" s="6"/>
    </row>
    <row r="99" spans="3:9" ht="15.75">
      <c r="C99"/>
      <c r="D99"/>
      <c r="H99" s="6"/>
      <c r="I99" s="6"/>
    </row>
    <row r="100" spans="3:9" ht="15.75">
      <c r="C100"/>
      <c r="D100"/>
      <c r="H100" s="6"/>
      <c r="I100" s="6"/>
    </row>
    <row r="101" spans="3:9" ht="15.75">
      <c r="C101"/>
      <c r="D101"/>
      <c r="H101" s="6"/>
      <c r="I101" s="6"/>
    </row>
    <row r="102" spans="3:9" ht="15.75">
      <c r="C102"/>
      <c r="D102"/>
      <c r="H102" s="6"/>
      <c r="I102" s="6"/>
    </row>
    <row r="103" spans="3:9" ht="15.75">
      <c r="C103"/>
      <c r="D103"/>
      <c r="H103" s="12"/>
      <c r="I103" s="12"/>
    </row>
    <row r="104" spans="3:9" ht="15.75">
      <c r="C104"/>
      <c r="D104"/>
      <c r="H104" s="6"/>
      <c r="I104" s="6"/>
    </row>
    <row r="105" spans="3:9" ht="15.75">
      <c r="C105"/>
      <c r="D105"/>
      <c r="H105" s="16"/>
      <c r="I105" s="16"/>
    </row>
    <row r="106" spans="3:9" ht="15.75">
      <c r="C106"/>
      <c r="D106"/>
      <c r="H106" s="16"/>
      <c r="I106" s="16"/>
    </row>
    <row r="107" spans="3:9" ht="15.75">
      <c r="C107"/>
      <c r="D107"/>
      <c r="H107" s="6"/>
      <c r="I107" s="6"/>
    </row>
    <row r="108" spans="3:9" ht="15.75">
      <c r="C108"/>
      <c r="D108"/>
      <c r="H108" s="15"/>
      <c r="I108" s="15"/>
    </row>
    <row r="109" spans="3:9" ht="15.75">
      <c r="C109"/>
      <c r="D109"/>
      <c r="H109" s="6"/>
      <c r="I109" s="6"/>
    </row>
    <row r="110" spans="3:9" ht="15.75">
      <c r="C110"/>
      <c r="D110"/>
      <c r="H110" s="6"/>
      <c r="I110" s="6"/>
    </row>
    <row r="111" spans="3:9" ht="15.75">
      <c r="C111"/>
      <c r="D111"/>
      <c r="H111" s="13"/>
      <c r="I111" s="13"/>
    </row>
    <row r="112" spans="3:9" ht="15.75">
      <c r="C112"/>
      <c r="D112"/>
      <c r="H112" s="6"/>
      <c r="I112" s="6"/>
    </row>
    <row r="113" spans="3:9" ht="15.75">
      <c r="C113"/>
      <c r="D113"/>
      <c r="H113" s="6"/>
      <c r="I113" s="6"/>
    </row>
    <row r="114" spans="3:9" ht="15.75">
      <c r="C114"/>
      <c r="D114"/>
      <c r="H114" s="6"/>
      <c r="I114" s="6"/>
    </row>
    <row r="115" spans="3:9" ht="15.75">
      <c r="C115"/>
      <c r="D115"/>
      <c r="H115" s="13"/>
      <c r="I115" s="13"/>
    </row>
    <row r="116" spans="3:9" ht="15.75">
      <c r="C116"/>
      <c r="D116"/>
      <c r="H116" s="13"/>
      <c r="I116" s="13"/>
    </row>
    <row r="117" spans="3:9" ht="15.75">
      <c r="C117"/>
      <c r="D117"/>
      <c r="H117" s="10"/>
      <c r="I117" s="10"/>
    </row>
    <row r="118" spans="3:9" ht="15.75">
      <c r="C118"/>
      <c r="D118"/>
      <c r="H118" s="12"/>
      <c r="I118" s="12"/>
    </row>
    <row r="119" spans="3:9" ht="15.75">
      <c r="C119"/>
      <c r="D119"/>
      <c r="H119" s="6"/>
      <c r="I119" s="6"/>
    </row>
    <row r="120" spans="3:9" ht="15.75">
      <c r="C120"/>
      <c r="D120"/>
      <c r="H120" s="6"/>
      <c r="I120" s="6"/>
    </row>
    <row r="121" spans="3:9" ht="15.75">
      <c r="C121"/>
      <c r="D121"/>
      <c r="H121" s="6"/>
      <c r="I121" s="6"/>
    </row>
    <row r="122" spans="3:9" ht="15.75">
      <c r="C122"/>
      <c r="D122"/>
      <c r="H122" s="12"/>
      <c r="I122" s="12"/>
    </row>
    <row r="123" spans="3:9" ht="15.75">
      <c r="C123"/>
      <c r="D123"/>
      <c r="H123" s="6"/>
      <c r="I123" s="6"/>
    </row>
    <row r="124" spans="3:9" ht="15.75">
      <c r="C124"/>
      <c r="D124"/>
      <c r="H124" s="6"/>
      <c r="I124" s="6"/>
    </row>
    <row r="125" spans="3:9" ht="15.75">
      <c r="C125"/>
      <c r="D125"/>
      <c r="H125" s="10"/>
      <c r="I125" s="10"/>
    </row>
    <row r="126" spans="3:9" ht="15.75">
      <c r="C126"/>
      <c r="D126"/>
      <c r="H126" s="6"/>
      <c r="I126" s="6"/>
    </row>
    <row r="127" spans="3:9" ht="15.75">
      <c r="C127"/>
      <c r="D127"/>
      <c r="H127" s="6"/>
      <c r="I127" s="6"/>
    </row>
    <row r="128" spans="3:9" ht="15.75">
      <c r="C128"/>
      <c r="D128"/>
      <c r="H128" s="6"/>
      <c r="I128" s="6"/>
    </row>
    <row r="129" spans="3:9" ht="15.75">
      <c r="C129"/>
      <c r="D129"/>
      <c r="H129" s="6"/>
      <c r="I129" s="6"/>
    </row>
    <row r="130" spans="3:9" ht="15.75">
      <c r="C130"/>
      <c r="D130"/>
      <c r="H130" s="6"/>
      <c r="I130" s="6"/>
    </row>
    <row r="131" spans="3:9" ht="15.75">
      <c r="C131"/>
      <c r="D131"/>
      <c r="H131" s="6"/>
      <c r="I131" s="6"/>
    </row>
    <row r="132" spans="3:9" ht="15.75">
      <c r="C132"/>
      <c r="D132"/>
      <c r="H132" s="6"/>
      <c r="I132" s="6"/>
    </row>
    <row r="133" spans="3:9" ht="15.75">
      <c r="C133"/>
      <c r="D133"/>
      <c r="H133" s="6"/>
      <c r="I133" s="6"/>
    </row>
    <row r="134" spans="3:9" ht="15.75">
      <c r="C134"/>
      <c r="D134"/>
      <c r="H134" s="6"/>
      <c r="I134" s="6"/>
    </row>
    <row r="135" spans="3:9" ht="15.75">
      <c r="C135"/>
      <c r="D135"/>
      <c r="H135" s="10"/>
      <c r="I135" s="10"/>
    </row>
    <row r="136" spans="3:9" ht="15.75">
      <c r="C136"/>
      <c r="D136"/>
      <c r="H136" s="6"/>
      <c r="I136" s="6"/>
    </row>
    <row r="137" spans="3:9" ht="15.75">
      <c r="C137"/>
      <c r="D137"/>
      <c r="H137" s="6"/>
      <c r="I137" s="6"/>
    </row>
    <row r="138" spans="3:9" ht="15.75">
      <c r="C138"/>
      <c r="D138"/>
      <c r="H138" s="17"/>
      <c r="I138" s="17"/>
    </row>
    <row r="139" spans="3:9" ht="15.75">
      <c r="C139"/>
      <c r="D139"/>
      <c r="H139" s="17"/>
      <c r="I139" s="17"/>
    </row>
  </sheetData>
  <sheetProtection/>
  <mergeCells count="4">
    <mergeCell ref="F1:H1"/>
    <mergeCell ref="B90:G90"/>
    <mergeCell ref="B1:E1"/>
    <mergeCell ref="B2:E2"/>
  </mergeCells>
  <conditionalFormatting sqref="D10">
    <cfRule type="cellIs" priority="2" dxfId="2" operator="equal" stopIfTrue="1">
      <formula>0</formula>
    </cfRule>
  </conditionalFormatting>
  <conditionalFormatting sqref="C10">
    <cfRule type="cellIs" priority="1" dxfId="2" operator="equal" stopIfTrue="1">
      <formula>0</formula>
    </cfRule>
  </conditionalFormatting>
  <printOptions horizontalCentered="1" verticalCentered="1"/>
  <pageMargins left="0.7874015748031497" right="0.7874015748031497" top="0.51" bottom="0.5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ZULKE Patrick</dc:creator>
  <cp:keywords/>
  <dc:description/>
  <cp:lastModifiedBy>oica</cp:lastModifiedBy>
  <cp:lastPrinted>2015-09-22T13:34:05Z</cp:lastPrinted>
  <dcterms:created xsi:type="dcterms:W3CDTF">2015-02-18T15:43:32Z</dcterms:created>
  <dcterms:modified xsi:type="dcterms:W3CDTF">2016-10-11T12:05:11Z</dcterms:modified>
  <cp:category/>
  <cp:version/>
  <cp:contentType/>
  <cp:contentStatus/>
</cp:coreProperties>
</file>