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new site public\Stats20\"/>
    </mc:Choice>
  </mc:AlternateContent>
  <xr:revisionPtr revIDLastSave="0" documentId="13_ncr:1_{4B2CA583-ECBB-42E4-B5B6-E923EC7AB75C}" xr6:coauthVersionLast="45" xr6:coauthVersionMax="45" xr10:uidLastSave="{00000000-0000-0000-0000-000000000000}"/>
  <bookViews>
    <workbookView xWindow="-120" yWindow="-120" windowWidth="29040" windowHeight="15840" tabRatio="605" activeTab="6" xr2:uid="{00000000-000D-0000-FFFF-FFFF00000000}"/>
  </bookViews>
  <sheets>
    <sheet name="CONTENTS" sheetId="32" r:id="rId1"/>
    <sheet name="Graph" sheetId="33" r:id="rId2"/>
    <sheet name="TOTAL" sheetId="28" r:id="rId3"/>
    <sheet name="PROCARS" sheetId="12" r:id="rId4"/>
    <sheet name="PROLCV" sheetId="13" r:id="rId5"/>
    <sheet name="PROHCV" sheetId="14" r:id="rId6"/>
    <sheet name="PROBC" sheetId="15" r:id="rId7"/>
  </sheets>
  <externalReferences>
    <externalReference r:id="rId8"/>
    <externalReference r:id="rId9"/>
  </externalReferences>
  <definedNames>
    <definedName name="_MailOriginal" localSheetId="3">PROCARS!#REF!</definedName>
    <definedName name="_Regression_Int" localSheetId="6" hidden="1">1</definedName>
    <definedName name="_Regression_Int" localSheetId="3" hidden="1">1</definedName>
    <definedName name="_Regression_Int" localSheetId="5" hidden="1">1</definedName>
    <definedName name="_Regression_Int" localSheetId="4" hidden="1">1</definedName>
    <definedName name="compa">PROCARS!#REF!</definedName>
    <definedName name="Comparaison">PROCARS!$A:$A</definedName>
    <definedName name="Impres_titres_MI" localSheetId="6">PROBC!#REF!</definedName>
    <definedName name="Impres_titres_MI" localSheetId="5">PROHCV!#REF!</definedName>
    <definedName name="Impres_titres_MI" localSheetId="4">PROLCV!#REF!</definedName>
    <definedName name="Impres_titres_MI">PROCARS!$A:$A</definedName>
    <definedName name="P91_" localSheetId="6">PROBC!#REF!</definedName>
    <definedName name="P91_" localSheetId="5">PROHCV!#REF!</definedName>
    <definedName name="P91_" localSheetId="4">PROLCV!#REF!</definedName>
    <definedName name="P91_">PROCARS!#REF!</definedName>
    <definedName name="P92_" localSheetId="6">PROBC!#REF!</definedName>
    <definedName name="P92_" localSheetId="5">PROHCV!#REF!</definedName>
    <definedName name="P92_" localSheetId="4">PROLCV!#REF!</definedName>
    <definedName name="P92_">PROCARS!#REF!</definedName>
    <definedName name="_xlnm.Print_Area" localSheetId="6">PROBC!$A$1:$E$61</definedName>
    <definedName name="_xlnm.Print_Area" localSheetId="3">PROCARS!$A$1:$E$60</definedName>
    <definedName name="_xlnm.Print_Area" localSheetId="5">PROHCV!$A$1:$E$62</definedName>
    <definedName name="_xlnm.Print_Area" localSheetId="4">PROLCV!$A$1:$E$61</definedName>
    <definedName name="_xlnm.Print_Area" localSheetId="2">TOTAL!$A$4:$F$60</definedName>
    <definedName name="Zone_impres_MI" localSheetId="6">PROBC!#REF!</definedName>
    <definedName name="Zone_impres_MI" localSheetId="5">PROHCV!#REF!</definedName>
    <definedName name="Zone_impres_MI" localSheetId="4">PROLCV!#REF!</definedName>
    <definedName name="Zone_impres_MI">PROCARS!#REF!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8" i="13" l="1"/>
  <c r="E56" i="13" s="1"/>
  <c r="D58" i="13"/>
  <c r="D56" i="13" s="1"/>
  <c r="C58" i="13"/>
  <c r="C56" i="13" s="1"/>
  <c r="B58" i="13"/>
  <c r="B56" i="13" s="1"/>
  <c r="E55" i="13"/>
  <c r="D55" i="13"/>
  <c r="E52" i="13"/>
  <c r="D52" i="13"/>
  <c r="D46" i="13" s="1"/>
  <c r="C52" i="13"/>
  <c r="C46" i="13" s="1"/>
  <c r="B52" i="13"/>
  <c r="B46" i="13" s="1"/>
  <c r="E49" i="13"/>
  <c r="D49" i="13"/>
  <c r="E46" i="13"/>
  <c r="E44" i="13"/>
  <c r="E42" i="13" s="1"/>
  <c r="E37" i="13" s="1"/>
  <c r="D44" i="13"/>
  <c r="D42" i="13" s="1"/>
  <c r="D37" i="13" s="1"/>
  <c r="C44" i="13"/>
  <c r="C42" i="13" s="1"/>
  <c r="B44" i="13"/>
  <c r="B42" i="13" s="1"/>
  <c r="E38" i="13"/>
  <c r="D38" i="13"/>
  <c r="C38" i="13"/>
  <c r="B38" i="13"/>
  <c r="E29" i="13"/>
  <c r="D29" i="13"/>
  <c r="C29" i="13"/>
  <c r="C27" i="13" s="1"/>
  <c r="B29" i="13"/>
  <c r="B27" i="13" s="1"/>
  <c r="E27" i="13"/>
  <c r="D27" i="13"/>
  <c r="E23" i="13"/>
  <c r="D23" i="13"/>
  <c r="C23" i="13"/>
  <c r="C20" i="13" s="1"/>
  <c r="B23" i="13"/>
  <c r="B20" i="13" s="1"/>
  <c r="E20" i="13"/>
  <c r="D20" i="13"/>
  <c r="E13" i="13"/>
  <c r="D13" i="13"/>
  <c r="C13" i="13"/>
  <c r="C8" i="13" s="1"/>
  <c r="B13" i="13"/>
  <c r="B8" i="13" s="1"/>
  <c r="E8" i="13"/>
  <c r="E7" i="13" s="1"/>
  <c r="E6" i="13" s="1"/>
  <c r="D8" i="13"/>
  <c r="D7" i="13" s="1"/>
  <c r="D6" i="13" s="1"/>
  <c r="E60" i="13" l="1"/>
  <c r="B7" i="13"/>
  <c r="B6" i="13" s="1"/>
  <c r="B37" i="13"/>
  <c r="C37" i="13"/>
  <c r="D60" i="13"/>
  <c r="C7" i="13"/>
  <c r="C6" i="13" s="1"/>
  <c r="B60" i="13" l="1"/>
  <c r="C60" i="13"/>
</calcChain>
</file>

<file path=xl/sharedStrings.xml><?xml version="1.0" encoding="utf-8"?>
<sst xmlns="http://schemas.openxmlformats.org/spreadsheetml/2006/main" count="740" uniqueCount="154">
  <si>
    <t>WORLD MOTOR VEHICLE PRODUCTION BY COUNTRY AND TYPE</t>
  </si>
  <si>
    <t>OICA correspondents survey</t>
  </si>
  <si>
    <t xml:space="preserve"> EUROPE</t>
  </si>
  <si>
    <t>AUSTRIA</t>
  </si>
  <si>
    <t>BELGIUM</t>
  </si>
  <si>
    <t>GERMANY</t>
  </si>
  <si>
    <t>ITALY</t>
  </si>
  <si>
    <t>PORTUGAL</t>
  </si>
  <si>
    <t>SPAIN</t>
  </si>
  <si>
    <t>UNITED KINGDOM</t>
  </si>
  <si>
    <t>CZECH REPUBLIC</t>
  </si>
  <si>
    <t>HUNGARY</t>
  </si>
  <si>
    <t>POLAND</t>
  </si>
  <si>
    <t>ROMANIA</t>
  </si>
  <si>
    <t>SERBIA</t>
  </si>
  <si>
    <t>SLOVENIA</t>
  </si>
  <si>
    <t>CIS</t>
  </si>
  <si>
    <t>RUSSIA</t>
  </si>
  <si>
    <t>UKRAINE</t>
  </si>
  <si>
    <t>TURKEY</t>
  </si>
  <si>
    <t>AMERICA</t>
  </si>
  <si>
    <t>CANADA</t>
  </si>
  <si>
    <t>MEXICO</t>
  </si>
  <si>
    <t>ARGENTINA</t>
  </si>
  <si>
    <t>BRAZIL</t>
  </si>
  <si>
    <t>ASIA-OCEANIA</t>
  </si>
  <si>
    <t>CHINA</t>
  </si>
  <si>
    <t>INDIA</t>
  </si>
  <si>
    <t>JAPAN</t>
  </si>
  <si>
    <t>MALAYSIA</t>
  </si>
  <si>
    <t>SOUTH KOREA</t>
  </si>
  <si>
    <t>TAIWAN</t>
  </si>
  <si>
    <t>THAILAND</t>
  </si>
  <si>
    <t>AFRICA</t>
  </si>
  <si>
    <t>SOUTH AFRICA</t>
  </si>
  <si>
    <t xml:space="preserve"> </t>
  </si>
  <si>
    <t>LIGHT COMMERCIAL VEHICLES</t>
  </si>
  <si>
    <t>INDONESIA</t>
  </si>
  <si>
    <t>HEAVY TRUCKS</t>
  </si>
  <si>
    <t>UZBEKISTAN</t>
  </si>
  <si>
    <t>FINLAND</t>
  </si>
  <si>
    <t xml:space="preserve">TOTAL </t>
  </si>
  <si>
    <t>BELARUS</t>
  </si>
  <si>
    <t xml:space="preserve"> - NAFTA</t>
  </si>
  <si>
    <t xml:space="preserve"> - SOUTH AMERICA</t>
  </si>
  <si>
    <t xml:space="preserve">TAIWAN </t>
  </si>
  <si>
    <t xml:space="preserve"> - EUROPEAN UNION 15 countries</t>
  </si>
  <si>
    <t xml:space="preserve"> - EUROPEAN UNION New Members</t>
  </si>
  <si>
    <t>CCFA</t>
  </si>
  <si>
    <t>SLOVAKIA</t>
  </si>
  <si>
    <t>PROBC</t>
  </si>
  <si>
    <t>FRANCE</t>
  </si>
  <si>
    <t>SWEDEN</t>
  </si>
  <si>
    <t>CARS</t>
  </si>
  <si>
    <t>VARIATION</t>
  </si>
  <si>
    <t>Q1</t>
  </si>
  <si>
    <t>Q2</t>
  </si>
  <si>
    <t>UNITS</t>
  </si>
  <si>
    <t>LCVs</t>
  </si>
  <si>
    <t xml:space="preserve">FRANCE  </t>
  </si>
  <si>
    <t xml:space="preserve">UNITED KINGDOM  </t>
  </si>
  <si>
    <t xml:space="preserve">CANADA  </t>
  </si>
  <si>
    <t xml:space="preserve">UZBEKISTAN </t>
  </si>
  <si>
    <t>COLOMBIA</t>
  </si>
  <si>
    <t xml:space="preserve">PAKISTAN </t>
  </si>
  <si>
    <t>MOROCCO</t>
  </si>
  <si>
    <t xml:space="preserve">UZBEKISTAN  </t>
  </si>
  <si>
    <t xml:space="preserve">COLOMBIA </t>
  </si>
  <si>
    <t xml:space="preserve">PAKISTAN  </t>
  </si>
  <si>
    <t xml:space="preserve">MOROCCO </t>
  </si>
  <si>
    <t>Estimate</t>
  </si>
  <si>
    <t>ALL VEHICLES</t>
  </si>
  <si>
    <t xml:space="preserve"> - EUROPEAN UNION 27 countries</t>
  </si>
  <si>
    <t>TOTAL</t>
  </si>
  <si>
    <t xml:space="preserve"> - OTHER EUROPE</t>
  </si>
  <si>
    <t>USA</t>
  </si>
  <si>
    <t>HEAVY BUSES</t>
  </si>
  <si>
    <t>PROHCV</t>
  </si>
  <si>
    <t>PROLCV</t>
  </si>
  <si>
    <t>PROCARS</t>
  </si>
  <si>
    <t>PAKISTAN</t>
  </si>
  <si>
    <t>KAZAKHSTAN</t>
  </si>
  <si>
    <t xml:space="preserve">SOUTH KOREA </t>
  </si>
  <si>
    <t>ALGERIA</t>
  </si>
  <si>
    <t>CONTENTS</t>
  </si>
  <si>
    <t>Summation of cars, LCVs, HCVs, heavy buses</t>
  </si>
  <si>
    <t>Cars</t>
  </si>
  <si>
    <t>HCVs</t>
  </si>
  <si>
    <t>Heavy buses</t>
  </si>
  <si>
    <t>(1) including buses</t>
  </si>
  <si>
    <t>USA (1)</t>
  </si>
  <si>
    <t>DEVELOPED COUNTRIES</t>
  </si>
  <si>
    <t>EMERGING COUNTRIES</t>
  </si>
  <si>
    <t>EMERGING COUNTRIES  = ALL OTHERS</t>
  </si>
  <si>
    <t>YTD 2019</t>
  </si>
  <si>
    <t>YTD 2020</t>
  </si>
  <si>
    <t>https://www.pzpm.org.pl</t>
  </si>
  <si>
    <t>http://data.thaiauto.or.th/</t>
  </si>
  <si>
    <t>https://www.eiu.com/industry/automotive/asia/taiwan</t>
  </si>
  <si>
    <t>http://www.anfavea.com.br</t>
  </si>
  <si>
    <t>http://www.pama.org.pk</t>
  </si>
  <si>
    <t>http://www.maa.org.my/</t>
  </si>
  <si>
    <t>N/A</t>
  </si>
  <si>
    <t xml:space="preserve">SOURCES </t>
  </si>
  <si>
    <t xml:space="preserve">GERMANY </t>
  </si>
  <si>
    <t>KAZAKHSTAN (see HCV)</t>
  </si>
  <si>
    <t>KAZAKHSTAN (HCV + LCV)</t>
  </si>
  <si>
    <t>THAILAND (see LCV)</t>
  </si>
  <si>
    <t>Scania, Daimler Trucks, Volvo Buses not reported</t>
  </si>
  <si>
    <t>MALAYSIA (see LCV)</t>
  </si>
  <si>
    <t>MALAYSIA (LCV + HCV)</t>
  </si>
  <si>
    <t>Confidential</t>
  </si>
  <si>
    <t xml:space="preserve">SLOVAKIA </t>
  </si>
  <si>
    <t>DEVELOPED COUNTRIES = EU15 + NAFTA+ JAPAN + SOUTH KOREA</t>
  </si>
  <si>
    <t>CARS: Audi, BMW, JLR, Mercedes not reported
COMMERCIAL VEHICLES: SINCE 2015Q1: Scania, Daimler Trucks, Volvo Buses not reported</t>
  </si>
  <si>
    <t xml:space="preserve">CZECH REPUBLIC </t>
  </si>
  <si>
    <t>September 21, 2020</t>
  </si>
  <si>
    <t>WKO</t>
  </si>
  <si>
    <t>Febiac</t>
  </si>
  <si>
    <t>VDA</t>
  </si>
  <si>
    <t>ANFIA</t>
  </si>
  <si>
    <t xml:space="preserve">ACAP </t>
  </si>
  <si>
    <t>ANFAC</t>
  </si>
  <si>
    <t>RAI</t>
  </si>
  <si>
    <t xml:space="preserve">SMMT </t>
  </si>
  <si>
    <t>BIL</t>
  </si>
  <si>
    <t>Autosap</t>
  </si>
  <si>
    <t xml:space="preserve">VDA </t>
  </si>
  <si>
    <t>APIA</t>
  </si>
  <si>
    <t>UPDVS</t>
  </si>
  <si>
    <t xml:space="preserve">OAR </t>
  </si>
  <si>
    <t xml:space="preserve">Ukrautoprom </t>
  </si>
  <si>
    <t>OSD</t>
  </si>
  <si>
    <t>Informa/ Ward's</t>
  </si>
  <si>
    <t xml:space="preserve"> ADEFA</t>
  </si>
  <si>
    <t>CAAM</t>
  </si>
  <si>
    <t xml:space="preserve">SIAM </t>
  </si>
  <si>
    <t xml:space="preserve">JAMA </t>
  </si>
  <si>
    <t>Kama</t>
  </si>
  <si>
    <t>Naamsa</t>
  </si>
  <si>
    <t>ARGENTINA,  CARS AND LCV ONLY</t>
  </si>
  <si>
    <t>FRANCE ,  CARS AND LCV ONLY</t>
  </si>
  <si>
    <t>NETHERLANDS,  FIGURES ONCE A YEAR ONLY</t>
  </si>
  <si>
    <t>Gaikindo (2019) CCFA (2020)</t>
  </si>
  <si>
    <t xml:space="preserve">VDA (Konjunkturbarometer) </t>
  </si>
  <si>
    <t>Audi, BMW, JLR, data not reported</t>
  </si>
  <si>
    <t>SWEDEN, FIGURES ONCE A YEAR ONLY</t>
  </si>
  <si>
    <t>NETHERLANDS</t>
  </si>
  <si>
    <t>N/A : Non Available</t>
  </si>
  <si>
    <t>POLAND (LCV + HCV)</t>
  </si>
  <si>
    <t xml:space="preserve">                                            POLAND (SEE LCV)                                          </t>
  </si>
  <si>
    <t>AZERBAIJAN</t>
  </si>
  <si>
    <t xml:space="preserve">GERMANY, CARS AND LCV ONLY   </t>
  </si>
  <si>
    <t>THAILAND (ALL CVs)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</si>
</sst>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%"/>
    <numFmt numFmtId="165" formatCode="#,##0.000000"/>
    <numFmt numFmtId="166" formatCode="#,##0.0000"/>
    <numFmt numFmtId="167" formatCode="#,###,##0"/>
    <numFmt numFmtId="168" formatCode="#,##0.000000000"/>
    <numFmt numFmtId="169" formatCode="0.0000"/>
    <numFmt numFmtId="170" formatCode="_-* #,##0.00\ _F_-;\-* #,##0.00\ _F_-;_-* &quot;-&quot;??\ _F_-;_-@_-"/>
  </numFmts>
  <fonts count="34" x14ac:knownFonts="1">
    <font>
      <sz val="12"/>
      <name val="Helv"/>
    </font>
    <font>
      <sz val="10"/>
      <name val="MS Sans Serif"/>
      <family val="2"/>
    </font>
    <font>
      <b/>
      <sz val="12"/>
      <name val="Helv"/>
    </font>
    <font>
      <b/>
      <sz val="24"/>
      <name val="Helv"/>
    </font>
    <font>
      <b/>
      <sz val="18"/>
      <name val="Helv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24"/>
      <name val="Helv"/>
    </font>
    <font>
      <b/>
      <sz val="18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4"/>
      <name val="Helv"/>
    </font>
    <font>
      <b/>
      <sz val="22"/>
      <name val="Helv"/>
    </font>
    <font>
      <sz val="14"/>
      <name val="Arial"/>
      <family val="2"/>
    </font>
    <font>
      <sz val="12"/>
      <name val="Helv"/>
    </font>
    <font>
      <sz val="16"/>
      <name val="Helv"/>
    </font>
    <font>
      <sz val="18"/>
      <name val="Arial"/>
      <family val="2"/>
    </font>
    <font>
      <u/>
      <sz val="12"/>
      <color indexed="12"/>
      <name val="Helv"/>
    </font>
    <font>
      <sz val="8"/>
      <name val="Helv"/>
    </font>
    <font>
      <b/>
      <sz val="20"/>
      <name val="Arial"/>
      <family val="2"/>
    </font>
    <font>
      <b/>
      <sz val="16"/>
      <name val="Helv"/>
    </font>
    <font>
      <b/>
      <sz val="20"/>
      <name val="Helv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name val="Helv"/>
    </font>
    <font>
      <sz val="12"/>
      <color rgb="FFFF0000"/>
      <name val="Helv"/>
    </font>
    <font>
      <sz val="12"/>
      <color theme="1"/>
      <name val="Helv"/>
    </font>
    <font>
      <b/>
      <sz val="16"/>
      <color theme="1"/>
      <name val="Helv"/>
    </font>
    <font>
      <b/>
      <sz val="20"/>
      <color theme="3"/>
      <name val="Calibri"/>
      <family val="2"/>
      <scheme val="minor"/>
    </font>
    <font>
      <sz val="10"/>
      <name val="Arial"/>
      <family val="2"/>
    </font>
    <font>
      <sz val="20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</fonts>
  <fills count="14">
    <fill>
      <patternFill patternType="none"/>
    </fill>
    <fill>
      <patternFill patternType="gray125"/>
    </fill>
    <fill>
      <patternFill patternType="gray0625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indexed="9"/>
        <bgColor theme="0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  <fill>
      <patternFill patternType="gray125">
        <fgColor indexed="9"/>
        <bgColor theme="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4">
    <border>
      <left/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ck">
        <color indexed="64"/>
      </bottom>
      <diagonal/>
    </border>
    <border>
      <left style="double">
        <color indexed="64"/>
      </left>
      <right/>
      <top style="medium">
        <color indexed="64"/>
      </top>
      <bottom style="thick">
        <color indexed="64"/>
      </bottom>
      <diagonal/>
    </border>
  </borders>
  <cellStyleXfs count="12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167" fontId="24" fillId="2" borderId="0" applyNumberFormat="0" applyBorder="0">
      <alignment horizontal="right"/>
      <protection locked="0"/>
    </xf>
    <xf numFmtId="0" fontId="15" fillId="0" borderId="0"/>
    <xf numFmtId="0" fontId="15" fillId="0" borderId="0"/>
    <xf numFmtId="9" fontId="1" fillId="0" borderId="0" applyFont="0" applyFill="0" applyBorder="0" applyAlignment="0" applyProtection="0"/>
    <xf numFmtId="167" fontId="23" fillId="3" borderId="0" applyNumberFormat="0" applyBorder="0">
      <alignment horizontal="right"/>
      <protection locked="0"/>
    </xf>
    <xf numFmtId="0" fontId="1" fillId="0" borderId="0"/>
    <xf numFmtId="170" fontId="30" fillId="0" borderId="0" applyFont="0" applyFill="0" applyBorder="0" applyAlignment="0" applyProtection="0"/>
    <xf numFmtId="0" fontId="30" fillId="0" borderId="0"/>
    <xf numFmtId="0" fontId="15" fillId="0" borderId="0"/>
    <xf numFmtId="0" fontId="32" fillId="0" borderId="0"/>
  </cellStyleXfs>
  <cellXfs count="288">
    <xf numFmtId="0" fontId="0" fillId="0" borderId="0" xfId="0"/>
    <xf numFmtId="3" fontId="0" fillId="0" borderId="0" xfId="0" applyNumberFormat="1"/>
    <xf numFmtId="3" fontId="2" fillId="4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3" fontId="0" fillId="0" borderId="0" xfId="0" applyNumberFormat="1" applyFill="1"/>
    <xf numFmtId="3" fontId="0" fillId="0" borderId="0" xfId="0" applyNumberFormat="1" applyFill="1" applyAlignment="1">
      <alignment vertical="center"/>
    </xf>
    <xf numFmtId="3" fontId="0" fillId="0" borderId="0" xfId="0" applyNumberFormat="1" applyFill="1" applyAlignment="1"/>
    <xf numFmtId="3" fontId="2" fillId="2" borderId="0" xfId="0" applyNumberFormat="1" applyFont="1" applyFill="1"/>
    <xf numFmtId="3" fontId="2" fillId="4" borderId="0" xfId="0" applyNumberFormat="1" applyFont="1" applyFill="1" applyAlignment="1">
      <alignment vertical="center"/>
    </xf>
    <xf numFmtId="3" fontId="2" fillId="4" borderId="0" xfId="0" applyNumberFormat="1" applyFont="1" applyFill="1"/>
    <xf numFmtId="3" fontId="7" fillId="3" borderId="2" xfId="0" applyNumberFormat="1" applyFont="1" applyFill="1" applyBorder="1" applyAlignment="1" applyProtection="1">
      <alignment horizontal="left" vertical="center"/>
    </xf>
    <xf numFmtId="3" fontId="7" fillId="3" borderId="3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centerContinuous" vertical="center"/>
    </xf>
    <xf numFmtId="3" fontId="7" fillId="3" borderId="4" xfId="0" applyNumberFormat="1" applyFont="1" applyFill="1" applyBorder="1" applyAlignment="1" applyProtection="1">
      <alignment horizontal="left" vertical="center"/>
    </xf>
    <xf numFmtId="3" fontId="14" fillId="0" borderId="1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horizontal="left"/>
    </xf>
    <xf numFmtId="3" fontId="5" fillId="2" borderId="2" xfId="0" applyNumberFormat="1" applyFont="1" applyFill="1" applyBorder="1" applyAlignment="1" applyProtection="1">
      <alignment horizontal="center" vertical="center"/>
    </xf>
    <xf numFmtId="3" fontId="5" fillId="2" borderId="2" xfId="0" applyNumberFormat="1" applyFont="1" applyFill="1" applyBorder="1" applyAlignment="1" applyProtection="1">
      <alignment horizontal="left" vertical="center"/>
    </xf>
    <xf numFmtId="0" fontId="4" fillId="0" borderId="0" xfId="4" applyFont="1" applyFill="1" applyAlignment="1">
      <alignment horizontal="centerContinuous" vertical="top"/>
    </xf>
    <xf numFmtId="0" fontId="8" fillId="0" borderId="0" xfId="4" applyFont="1" applyAlignment="1">
      <alignment horizontal="centerContinuous" vertical="top"/>
    </xf>
    <xf numFmtId="3" fontId="11" fillId="0" borderId="6" xfId="4" applyNumberFormat="1" applyFont="1" applyFill="1" applyBorder="1" applyAlignment="1" applyProtection="1">
      <alignment vertical="center"/>
      <protection locked="0"/>
    </xf>
    <xf numFmtId="0" fontId="15" fillId="0" borderId="0" xfId="4" applyFill="1"/>
    <xf numFmtId="0" fontId="15" fillId="0" borderId="0" xfId="4"/>
    <xf numFmtId="0" fontId="18" fillId="0" borderId="0" xfId="1" applyAlignment="1" applyProtection="1"/>
    <xf numFmtId="0" fontId="2" fillId="0" borderId="0" xfId="0" applyFont="1"/>
    <xf numFmtId="0" fontId="15" fillId="0" borderId="0" xfId="4" applyFill="1" applyBorder="1"/>
    <xf numFmtId="0" fontId="4" fillId="0" borderId="0" xfId="4" applyFont="1" applyFill="1" applyBorder="1" applyAlignment="1">
      <alignment horizontal="centerContinuous" vertical="top"/>
    </xf>
    <xf numFmtId="3" fontId="11" fillId="5" borderId="6" xfId="4" applyNumberFormat="1" applyFont="1" applyFill="1" applyBorder="1" applyAlignment="1" applyProtection="1">
      <alignment vertical="center"/>
      <protection locked="0"/>
    </xf>
    <xf numFmtId="164" fontId="20" fillId="0" borderId="0" xfId="0" applyNumberFormat="1" applyFont="1"/>
    <xf numFmtId="0" fontId="16" fillId="0" borderId="0" xfId="0" applyFont="1" applyBorder="1" applyAlignment="1">
      <alignment horizontal="left"/>
    </xf>
    <xf numFmtId="0" fontId="13" fillId="0" borderId="0" xfId="0" applyFont="1" applyAlignment="1">
      <alignment horizontal="center" vertical="center"/>
    </xf>
    <xf numFmtId="3" fontId="7" fillId="3" borderId="8" xfId="0" applyNumberFormat="1" applyFont="1" applyFill="1" applyBorder="1" applyAlignment="1" applyProtection="1">
      <alignment horizontal="left" vertical="center"/>
    </xf>
    <xf numFmtId="3" fontId="11" fillId="0" borderId="10" xfId="4" applyNumberFormat="1" applyFont="1" applyFill="1" applyBorder="1" applyAlignment="1" applyProtection="1">
      <alignment vertical="center"/>
      <protection locked="0"/>
    </xf>
    <xf numFmtId="3" fontId="7" fillId="3" borderId="5" xfId="0" applyNumberFormat="1" applyFont="1" applyFill="1" applyBorder="1" applyAlignment="1" applyProtection="1">
      <alignment horizontal="left" vertical="center"/>
    </xf>
    <xf numFmtId="1" fontId="13" fillId="0" borderId="16" xfId="4" applyNumberFormat="1" applyFont="1" applyBorder="1" applyAlignment="1">
      <alignment horizontal="centerContinuous" vertical="center"/>
    </xf>
    <xf numFmtId="1" fontId="13" fillId="0" borderId="17" xfId="4" applyNumberFormat="1" applyFont="1" applyBorder="1" applyAlignment="1">
      <alignment horizontal="centerContinuous" vertical="center"/>
    </xf>
    <xf numFmtId="1" fontId="13" fillId="0" borderId="18" xfId="4" applyNumberFormat="1" applyFont="1" applyBorder="1" applyAlignment="1">
      <alignment horizontal="centerContinuous" vertical="center"/>
    </xf>
    <xf numFmtId="2" fontId="0" fillId="0" borderId="0" xfId="0" applyNumberFormat="1"/>
    <xf numFmtId="1" fontId="13" fillId="0" borderId="21" xfId="4" applyNumberFormat="1" applyFont="1" applyBorder="1" applyAlignment="1">
      <alignment horizontal="centerContinuous" vertical="center"/>
    </xf>
    <xf numFmtId="0" fontId="0" fillId="0" borderId="0" xfId="0" applyBorder="1"/>
    <xf numFmtId="3" fontId="5" fillId="2" borderId="5" xfId="0" applyNumberFormat="1" applyFont="1" applyFill="1" applyBorder="1" applyAlignment="1" applyProtection="1">
      <alignment horizontal="left" vertical="center"/>
    </xf>
    <xf numFmtId="3" fontId="14" fillId="0" borderId="22" xfId="0" applyNumberFormat="1" applyFont="1" applyFill="1" applyBorder="1" applyAlignment="1" applyProtection="1">
      <alignment horizontal="center" vertical="center"/>
    </xf>
    <xf numFmtId="1" fontId="3" fillId="0" borderId="0" xfId="4" applyNumberFormat="1" applyFont="1" applyFill="1" applyAlignment="1">
      <alignment horizontal="centerContinuous" vertical="top"/>
    </xf>
    <xf numFmtId="164" fontId="9" fillId="3" borderId="7" xfId="4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/>
    <xf numFmtId="0" fontId="8" fillId="0" borderId="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 vertical="center"/>
    </xf>
    <xf numFmtId="1" fontId="13" fillId="0" borderId="26" xfId="4" applyNumberFormat="1" applyFont="1" applyBorder="1" applyAlignment="1">
      <alignment horizontal="centerContinuous" vertical="center"/>
    </xf>
    <xf numFmtId="3" fontId="7" fillId="3" borderId="27" xfId="0" applyNumberFormat="1" applyFont="1" applyFill="1" applyBorder="1" applyAlignment="1" applyProtection="1">
      <alignment horizontal="left" vertical="center"/>
    </xf>
    <xf numFmtId="3" fontId="5" fillId="2" borderId="8" xfId="0" applyNumberFormat="1" applyFont="1" applyFill="1" applyBorder="1" applyAlignment="1" applyProtection="1">
      <alignment horizontal="left" vertical="center"/>
    </xf>
    <xf numFmtId="3" fontId="14" fillId="0" borderId="25" xfId="0" applyNumberFormat="1" applyFont="1" applyFill="1" applyBorder="1" applyAlignment="1" applyProtection="1">
      <alignment horizontal="center" vertical="center"/>
    </xf>
    <xf numFmtId="3" fontId="14" fillId="0" borderId="28" xfId="0" applyNumberFormat="1" applyFont="1" applyFill="1" applyBorder="1" applyAlignment="1" applyProtection="1">
      <alignment horizontal="center" vertical="center"/>
    </xf>
    <xf numFmtId="3" fontId="5" fillId="2" borderId="29" xfId="0" applyNumberFormat="1" applyFont="1" applyFill="1" applyBorder="1" applyAlignment="1" applyProtection="1">
      <alignment horizontal="left" vertical="center"/>
    </xf>
    <xf numFmtId="3" fontId="5" fillId="2" borderId="8" xfId="0" applyNumberFormat="1" applyFont="1" applyFill="1" applyBorder="1" applyAlignment="1" applyProtection="1">
      <alignment horizontal="center" vertical="center"/>
    </xf>
    <xf numFmtId="3" fontId="7" fillId="3" borderId="30" xfId="0" applyNumberFormat="1" applyFont="1" applyFill="1" applyBorder="1" applyAlignment="1" applyProtection="1">
      <alignment horizontal="left" vertical="center"/>
    </xf>
    <xf numFmtId="0" fontId="3" fillId="0" borderId="20" xfId="4" applyFont="1" applyFill="1" applyBorder="1" applyAlignment="1">
      <alignment horizontal="centerContinuous" vertical="top"/>
    </xf>
    <xf numFmtId="0" fontId="8" fillId="0" borderId="20" xfId="4" applyFont="1" applyBorder="1" applyAlignment="1">
      <alignment horizontal="centerContinuous" vertical="top"/>
    </xf>
    <xf numFmtId="0" fontId="8" fillId="0" borderId="32" xfId="4" applyFont="1" applyBorder="1" applyAlignment="1">
      <alignment horizontal="centerContinuous" vertical="top"/>
    </xf>
    <xf numFmtId="164" fontId="9" fillId="3" borderId="24" xfId="4" applyNumberFormat="1" applyFont="1" applyFill="1" applyBorder="1" applyAlignment="1" applyProtection="1">
      <alignment vertical="center"/>
    </xf>
    <xf numFmtId="164" fontId="9" fillId="3" borderId="13" xfId="4" applyNumberFormat="1" applyFont="1" applyFill="1" applyBorder="1" applyAlignment="1" applyProtection="1">
      <alignment vertical="center"/>
    </xf>
    <xf numFmtId="164" fontId="9" fillId="3" borderId="14" xfId="4" applyNumberFormat="1" applyFont="1" applyFill="1" applyBorder="1" applyAlignment="1" applyProtection="1">
      <alignment vertical="center"/>
    </xf>
    <xf numFmtId="165" fontId="0" fillId="0" borderId="0" xfId="0" applyNumberFormat="1" applyFill="1"/>
    <xf numFmtId="3" fontId="12" fillId="0" borderId="0" xfId="0" applyNumberFormat="1" applyFont="1" applyAlignment="1">
      <alignment horizontal="left"/>
    </xf>
    <xf numFmtId="3" fontId="11" fillId="0" borderId="23" xfId="4" applyNumberFormat="1" applyFont="1" applyFill="1" applyBorder="1" applyAlignment="1" applyProtection="1">
      <alignment vertical="center"/>
      <protection locked="0"/>
    </xf>
    <xf numFmtId="0" fontId="25" fillId="0" borderId="0" xfId="0" applyFont="1"/>
    <xf numFmtId="166" fontId="0" fillId="0" borderId="0" xfId="0" applyNumberFormat="1" applyFill="1" applyAlignment="1">
      <alignment vertical="center"/>
    </xf>
    <xf numFmtId="3" fontId="0" fillId="0" borderId="0" xfId="4" applyNumberFormat="1" applyFont="1"/>
    <xf numFmtId="0" fontId="6" fillId="0" borderId="0" xfId="0" applyFont="1"/>
    <xf numFmtId="0" fontId="15" fillId="0" borderId="0" xfId="4" applyBorder="1"/>
    <xf numFmtId="3" fontId="9" fillId="8" borderId="9" xfId="4" applyNumberFormat="1" applyFont="1" applyFill="1" applyBorder="1" applyAlignment="1" applyProtection="1">
      <alignment vertical="center"/>
      <protection locked="0"/>
    </xf>
    <xf numFmtId="0" fontId="0" fillId="6" borderId="0" xfId="0" applyFill="1"/>
    <xf numFmtId="0" fontId="15" fillId="6" borderId="0" xfId="4" applyFill="1"/>
    <xf numFmtId="3" fontId="0" fillId="6" borderId="0" xfId="0" applyNumberFormat="1" applyFill="1"/>
    <xf numFmtId="0" fontId="0" fillId="6" borderId="0" xfId="0" applyFill="1" applyBorder="1" applyAlignment="1"/>
    <xf numFmtId="0" fontId="15" fillId="6" borderId="0" xfId="4" applyFill="1" applyBorder="1"/>
    <xf numFmtId="3" fontId="0" fillId="6" borderId="0" xfId="0" applyNumberFormat="1" applyFill="1" applyBorder="1" applyAlignment="1"/>
    <xf numFmtId="0" fontId="26" fillId="6" borderId="0" xfId="4" applyFont="1" applyFill="1"/>
    <xf numFmtId="0" fontId="26" fillId="6" borderId="0" xfId="0" applyFont="1" applyFill="1" applyAlignment="1"/>
    <xf numFmtId="0" fontId="27" fillId="6" borderId="0" xfId="4" applyFont="1" applyFill="1"/>
    <xf numFmtId="3" fontId="14" fillId="9" borderId="25" xfId="0" applyNumberFormat="1" applyFont="1" applyFill="1" applyBorder="1" applyAlignment="1" applyProtection="1">
      <alignment horizontal="center" vertical="center"/>
    </xf>
    <xf numFmtId="3" fontId="14" fillId="9" borderId="1" xfId="0" applyNumberFormat="1" applyFont="1" applyFill="1" applyBorder="1" applyAlignment="1" applyProtection="1">
      <alignment horizontal="center" vertical="center"/>
    </xf>
    <xf numFmtId="3" fontId="0" fillId="6" borderId="0" xfId="4" applyNumberFormat="1" applyFont="1" applyFill="1"/>
    <xf numFmtId="3" fontId="27" fillId="6" borderId="0" xfId="4" applyNumberFormat="1" applyFont="1" applyFill="1"/>
    <xf numFmtId="3" fontId="11" fillId="6" borderId="23" xfId="4" applyNumberFormat="1" applyFont="1" applyFill="1" applyBorder="1" applyAlignment="1" applyProtection="1">
      <alignment vertical="center"/>
      <protection locked="0"/>
    </xf>
    <xf numFmtId="1" fontId="0" fillId="6" borderId="0" xfId="4" applyNumberFormat="1" applyFont="1" applyFill="1"/>
    <xf numFmtId="3" fontId="14" fillId="6" borderId="1" xfId="0" applyNumberFormat="1" applyFont="1" applyFill="1" applyBorder="1" applyAlignment="1" applyProtection="1">
      <alignment horizontal="center" vertical="center"/>
    </xf>
    <xf numFmtId="3" fontId="14" fillId="9" borderId="33" xfId="0" applyNumberFormat="1" applyFont="1" applyFill="1" applyBorder="1" applyAlignment="1" applyProtection="1">
      <alignment horizontal="center" vertical="center"/>
    </xf>
    <xf numFmtId="0" fontId="8" fillId="6" borderId="0" xfId="4" applyFont="1" applyFill="1" applyAlignment="1">
      <alignment horizontal="centerContinuous" vertical="top"/>
    </xf>
    <xf numFmtId="1" fontId="13" fillId="6" borderId="18" xfId="4" applyNumberFormat="1" applyFont="1" applyFill="1" applyBorder="1" applyAlignment="1">
      <alignment horizontal="centerContinuous" vertical="center"/>
    </xf>
    <xf numFmtId="0" fontId="8" fillId="6" borderId="20" xfId="4" applyFont="1" applyFill="1" applyBorder="1" applyAlignment="1">
      <alignment horizontal="centerContinuous" vertical="top"/>
    </xf>
    <xf numFmtId="0" fontId="0" fillId="6" borderId="0" xfId="0" applyFill="1" applyBorder="1"/>
    <xf numFmtId="0" fontId="25" fillId="6" borderId="0" xfId="4" applyFont="1" applyFill="1"/>
    <xf numFmtId="1" fontId="13" fillId="6" borderId="0" xfId="4" applyNumberFormat="1" applyFont="1" applyFill="1" applyBorder="1" applyAlignment="1">
      <alignment horizontal="centerContinuous" vertical="center"/>
    </xf>
    <xf numFmtId="0" fontId="8" fillId="6" borderId="0" xfId="4" applyFont="1" applyFill="1" applyBorder="1" applyAlignment="1">
      <alignment horizontal="centerContinuous" vertical="top"/>
    </xf>
    <xf numFmtId="0" fontId="8" fillId="6" borderId="0" xfId="4" applyFont="1" applyFill="1" applyAlignment="1">
      <alignment horizontal="center" vertical="top"/>
    </xf>
    <xf numFmtId="1" fontId="14" fillId="0" borderId="25" xfId="0" applyNumberFormat="1" applyFont="1" applyFill="1" applyBorder="1" applyAlignment="1" applyProtection="1">
      <alignment horizontal="center" vertical="center"/>
    </xf>
    <xf numFmtId="1" fontId="0" fillId="0" borderId="0" xfId="0" applyNumberFormat="1" applyFill="1"/>
    <xf numFmtId="0" fontId="28" fillId="11" borderId="0" xfId="0" applyFont="1" applyFill="1" applyBorder="1" applyAlignment="1">
      <alignment horizontal="left" wrapText="1"/>
    </xf>
    <xf numFmtId="1" fontId="0" fillId="6" borderId="0" xfId="0" applyNumberFormat="1" applyFill="1" applyAlignment="1"/>
    <xf numFmtId="3" fontId="14" fillId="2" borderId="25" xfId="3" applyNumberFormat="1" applyFont="1" applyFill="1" applyBorder="1" applyAlignment="1" applyProtection="1">
      <alignment horizontal="center" vertical="center"/>
    </xf>
    <xf numFmtId="3" fontId="14" fillId="2" borderId="1" xfId="3" applyNumberFormat="1" applyFont="1" applyFill="1" applyBorder="1" applyAlignment="1" applyProtection="1">
      <alignment horizontal="center" vertical="center"/>
    </xf>
    <xf numFmtId="9" fontId="2" fillId="2" borderId="0" xfId="5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15" fillId="6" borderId="0" xfId="4" applyNumberFormat="1" applyFill="1"/>
    <xf numFmtId="1" fontId="8" fillId="6" borderId="0" xfId="4" applyNumberFormat="1" applyFont="1" applyFill="1" applyAlignment="1">
      <alignment horizontal="centerContinuous" vertical="top"/>
    </xf>
    <xf numFmtId="1" fontId="8" fillId="6" borderId="20" xfId="4" applyNumberFormat="1" applyFont="1" applyFill="1" applyBorder="1" applyAlignment="1">
      <alignment horizontal="centerContinuous" vertical="top"/>
    </xf>
    <xf numFmtId="0" fontId="21" fillId="0" borderId="0" xfId="0" applyFont="1" applyBorder="1" applyAlignment="1">
      <alignment horizontal="left"/>
    </xf>
    <xf numFmtId="3" fontId="10" fillId="6" borderId="15" xfId="0" applyNumberFormat="1" applyFont="1" applyFill="1" applyBorder="1"/>
    <xf numFmtId="3" fontId="9" fillId="6" borderId="15" xfId="0" applyNumberFormat="1" applyFont="1" applyFill="1" applyBorder="1"/>
    <xf numFmtId="0" fontId="22" fillId="0" borderId="0" xfId="0" applyFont="1"/>
    <xf numFmtId="1" fontId="3" fillId="6" borderId="20" xfId="4" applyNumberFormat="1" applyFont="1" applyFill="1" applyBorder="1" applyAlignment="1">
      <alignment horizontal="centerContinuous" vertical="top"/>
    </xf>
    <xf numFmtId="0" fontId="4" fillId="6" borderId="0" xfId="4" applyFont="1" applyFill="1" applyBorder="1" applyAlignment="1">
      <alignment horizontal="center" vertical="top"/>
    </xf>
    <xf numFmtId="3" fontId="29" fillId="0" borderId="0" xfId="7" applyNumberFormat="1" applyFont="1" applyFill="1" applyBorder="1" applyAlignment="1">
      <alignment horizontal="center" vertical="center"/>
    </xf>
    <xf numFmtId="166" fontId="0" fillId="0" borderId="0" xfId="0" applyNumberFormat="1"/>
    <xf numFmtId="169" fontId="0" fillId="6" borderId="0" xfId="4" applyNumberFormat="1" applyFont="1" applyFill="1"/>
    <xf numFmtId="3" fontId="10" fillId="10" borderId="0" xfId="4" applyNumberFormat="1" applyFont="1" applyFill="1" applyBorder="1" applyAlignment="1" applyProtection="1">
      <alignment vertical="center"/>
    </xf>
    <xf numFmtId="9" fontId="4" fillId="6" borderId="0" xfId="5" applyFont="1" applyFill="1" applyBorder="1" applyAlignment="1">
      <alignment horizontal="centerContinuous" vertical="top"/>
    </xf>
    <xf numFmtId="3" fontId="9" fillId="7" borderId="9" xfId="4" applyNumberFormat="1" applyFont="1" applyFill="1" applyBorder="1" applyAlignment="1">
      <alignment vertical="center"/>
    </xf>
    <xf numFmtId="3" fontId="9" fillId="8" borderId="9" xfId="4" applyNumberFormat="1" applyFont="1" applyFill="1" applyBorder="1" applyAlignment="1">
      <alignment vertical="center"/>
    </xf>
    <xf numFmtId="164" fontId="10" fillId="0" borderId="0" xfId="0" applyNumberFormat="1" applyFont="1" applyFill="1"/>
    <xf numFmtId="164" fontId="20" fillId="0" borderId="0" xfId="0" applyNumberFormat="1" applyFont="1" applyFill="1"/>
    <xf numFmtId="0" fontId="0" fillId="0" borderId="0" xfId="0" applyFill="1"/>
    <xf numFmtId="0" fontId="8" fillId="0" borderId="0" xfId="4" applyFont="1" applyFill="1" applyBorder="1" applyAlignment="1">
      <alignment horizontal="centerContinuous" vertical="top"/>
    </xf>
    <xf numFmtId="3" fontId="11" fillId="0" borderId="24" xfId="4" applyNumberFormat="1" applyFont="1" applyFill="1" applyBorder="1" applyAlignment="1" applyProtection="1">
      <alignment vertical="center"/>
      <protection locked="0"/>
    </xf>
    <xf numFmtId="0" fontId="16" fillId="0" borderId="34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3" fillId="0" borderId="35" xfId="4" applyFont="1" applyFill="1" applyBorder="1" applyAlignment="1">
      <alignment horizontal="centerContinuous" vertical="top"/>
    </xf>
    <xf numFmtId="164" fontId="9" fillId="3" borderId="36" xfId="4" applyNumberFormat="1" applyFont="1" applyFill="1" applyBorder="1" applyAlignment="1" applyProtection="1">
      <alignment vertical="center"/>
    </xf>
    <xf numFmtId="3" fontId="11" fillId="0" borderId="10" xfId="4" applyNumberFormat="1" applyFont="1" applyFill="1" applyBorder="1" applyAlignment="1" applyProtection="1">
      <alignment vertical="center"/>
    </xf>
    <xf numFmtId="3" fontId="11" fillId="0" borderId="31" xfId="4" applyNumberFormat="1" applyFont="1" applyFill="1" applyBorder="1" applyAlignment="1" applyProtection="1">
      <alignment vertical="center"/>
      <protection locked="0"/>
    </xf>
    <xf numFmtId="3" fontId="11" fillId="0" borderId="31" xfId="4" applyNumberFormat="1" applyFont="1" applyFill="1" applyBorder="1" applyAlignment="1" applyProtection="1">
      <alignment vertical="center"/>
    </xf>
    <xf numFmtId="3" fontId="17" fillId="0" borderId="10" xfId="4" applyNumberFormat="1" applyFont="1" applyFill="1" applyBorder="1" applyAlignment="1" applyProtection="1">
      <alignment vertical="center"/>
    </xf>
    <xf numFmtId="3" fontId="33" fillId="0" borderId="6" xfId="4" applyNumberFormat="1" applyFont="1" applyFill="1" applyBorder="1" applyAlignment="1" applyProtection="1">
      <alignment horizontal="center" vertical="center"/>
      <protection locked="0"/>
    </xf>
    <xf numFmtId="9" fontId="0" fillId="6" borderId="0" xfId="5" applyFont="1" applyFill="1" applyBorder="1" applyAlignment="1"/>
    <xf numFmtId="0" fontId="33" fillId="0" borderId="0" xfId="0" applyFont="1" applyAlignment="1">
      <alignment horizontal="center" vertical="center"/>
    </xf>
    <xf numFmtId="3" fontId="33" fillId="6" borderId="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33" fillId="0" borderId="0" xfId="0" applyNumberFormat="1" applyFont="1" applyAlignment="1">
      <alignment horizontal="center" vertical="center"/>
    </xf>
    <xf numFmtId="3" fontId="7" fillId="4" borderId="0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horizontal="center" vertical="center" wrapText="1"/>
    </xf>
    <xf numFmtId="168" fontId="33" fillId="0" borderId="0" xfId="0" applyNumberFormat="1" applyFont="1" applyFill="1" applyAlignment="1">
      <alignment horizontal="center" vertical="center"/>
    </xf>
    <xf numFmtId="3" fontId="33" fillId="2" borderId="0" xfId="0" applyNumberFormat="1" applyFont="1" applyFill="1" applyAlignment="1">
      <alignment horizontal="center" vertical="center"/>
    </xf>
    <xf numFmtId="3" fontId="7" fillId="4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/>
    </xf>
    <xf numFmtId="3" fontId="14" fillId="0" borderId="1" xfId="0" applyNumberFormat="1" applyFont="1" applyBorder="1" applyAlignment="1">
      <alignment horizontal="center" vertical="center"/>
    </xf>
    <xf numFmtId="164" fontId="9" fillId="3" borderId="11" xfId="4" applyNumberFormat="1" applyFont="1" applyFill="1" applyBorder="1" applyAlignment="1" applyProtection="1">
      <alignment vertical="center"/>
    </xf>
    <xf numFmtId="0" fontId="28" fillId="11" borderId="0" xfId="10" applyFont="1" applyFill="1" applyAlignment="1">
      <alignment horizontal="left"/>
    </xf>
    <xf numFmtId="3" fontId="11" fillId="11" borderId="23" xfId="4" applyNumberFormat="1" applyFont="1" applyFill="1" applyBorder="1" applyAlignment="1" applyProtection="1">
      <alignment vertical="center"/>
      <protection locked="0"/>
    </xf>
    <xf numFmtId="164" fontId="9" fillId="3" borderId="39" xfId="4" applyNumberFormat="1" applyFont="1" applyFill="1" applyBorder="1" applyAlignment="1" applyProtection="1">
      <alignment vertical="center"/>
    </xf>
    <xf numFmtId="3" fontId="0" fillId="9" borderId="10" xfId="0" applyNumberFormat="1" applyFill="1" applyBorder="1" applyAlignment="1">
      <alignment vertical="center"/>
    </xf>
    <xf numFmtId="3" fontId="9" fillId="0" borderId="11" xfId="4" applyNumberFormat="1" applyFont="1" applyFill="1" applyBorder="1" applyAlignment="1" applyProtection="1">
      <alignment vertical="center"/>
    </xf>
    <xf numFmtId="3" fontId="11" fillId="0" borderId="19" xfId="4" applyNumberFormat="1" applyFont="1" applyFill="1" applyBorder="1" applyAlignment="1" applyProtection="1">
      <alignment vertical="center"/>
      <protection locked="0"/>
    </xf>
    <xf numFmtId="1" fontId="13" fillId="6" borderId="40" xfId="4" applyNumberFormat="1" applyFont="1" applyFill="1" applyBorder="1" applyAlignment="1">
      <alignment horizontal="centerContinuous" vertical="center"/>
    </xf>
    <xf numFmtId="1" fontId="13" fillId="6" borderId="41" xfId="4" applyNumberFormat="1" applyFont="1" applyFill="1" applyBorder="1" applyAlignment="1">
      <alignment horizontal="centerContinuous" vertical="center"/>
    </xf>
    <xf numFmtId="3" fontId="9" fillId="10" borderId="24" xfId="4" applyNumberFormat="1" applyFont="1" applyFill="1" applyBorder="1" applyAlignment="1">
      <alignment vertical="center"/>
    </xf>
    <xf numFmtId="3" fontId="9" fillId="10" borderId="19" xfId="4" applyNumberFormat="1" applyFont="1" applyFill="1" applyBorder="1" applyAlignment="1">
      <alignment vertical="center"/>
    </xf>
    <xf numFmtId="3" fontId="9" fillId="7" borderId="11" xfId="4" applyNumberFormat="1" applyFont="1" applyFill="1" applyBorder="1" applyAlignment="1">
      <alignment vertical="center"/>
    </xf>
    <xf numFmtId="3" fontId="11" fillId="9" borderId="23" xfId="4" applyNumberFormat="1" applyFont="1" applyFill="1" applyBorder="1" applyAlignment="1" applyProtection="1">
      <alignment vertical="center"/>
      <protection locked="0"/>
    </xf>
    <xf numFmtId="3" fontId="11" fillId="9" borderId="10" xfId="4" applyNumberFormat="1" applyFont="1" applyFill="1" applyBorder="1" applyAlignment="1" applyProtection="1">
      <alignment vertical="center"/>
      <protection locked="0"/>
    </xf>
    <xf numFmtId="3" fontId="11" fillId="0" borderId="23" xfId="4" applyNumberFormat="1" applyFont="1" applyBorder="1" applyAlignment="1" applyProtection="1">
      <alignment vertical="center"/>
      <protection locked="0"/>
    </xf>
    <xf numFmtId="3" fontId="11" fillId="0" borderId="10" xfId="4" applyNumberFormat="1" applyFont="1" applyBorder="1" applyAlignment="1" applyProtection="1">
      <alignment vertical="center"/>
      <protection locked="0"/>
    </xf>
    <xf numFmtId="3" fontId="9" fillId="8" borderId="11" xfId="4" applyNumberFormat="1" applyFont="1" applyFill="1" applyBorder="1" applyAlignment="1" applyProtection="1">
      <alignment vertical="center"/>
      <protection locked="0"/>
    </xf>
    <xf numFmtId="3" fontId="9" fillId="7" borderId="24" xfId="4" applyNumberFormat="1" applyFont="1" applyFill="1" applyBorder="1" applyAlignment="1">
      <alignment vertical="center"/>
    </xf>
    <xf numFmtId="3" fontId="9" fillId="7" borderId="19" xfId="4" applyNumberFormat="1" applyFont="1" applyFill="1" applyBorder="1" applyAlignment="1">
      <alignment vertical="center"/>
    </xf>
    <xf numFmtId="3" fontId="11" fillId="0" borderId="9" xfId="4" applyNumberFormat="1" applyFont="1" applyFill="1" applyBorder="1" applyAlignment="1" applyProtection="1">
      <alignment vertical="center"/>
    </xf>
    <xf numFmtId="3" fontId="9" fillId="8" borderId="11" xfId="4" applyNumberFormat="1" applyFont="1" applyFill="1" applyBorder="1" applyAlignment="1">
      <alignment vertical="center"/>
    </xf>
    <xf numFmtId="3" fontId="17" fillId="0" borderId="23" xfId="4" applyNumberFormat="1" applyFont="1" applyFill="1" applyBorder="1" applyAlignment="1" applyProtection="1">
      <alignment vertical="center"/>
    </xf>
    <xf numFmtId="3" fontId="11" fillId="0" borderId="19" xfId="4" applyNumberFormat="1" applyFont="1" applyFill="1" applyBorder="1" applyAlignment="1" applyProtection="1">
      <alignment vertical="center"/>
    </xf>
    <xf numFmtId="3" fontId="11" fillId="12" borderId="10" xfId="4" applyNumberFormat="1" applyFont="1" applyFill="1" applyBorder="1" applyAlignment="1" applyProtection="1">
      <alignment vertical="center"/>
      <protection locked="0"/>
    </xf>
    <xf numFmtId="0" fontId="3" fillId="6" borderId="45" xfId="4" applyFont="1" applyFill="1" applyBorder="1" applyAlignment="1">
      <alignment horizontal="centerContinuous" vertical="top"/>
    </xf>
    <xf numFmtId="0" fontId="8" fillId="6" borderId="46" xfId="4" applyFont="1" applyFill="1" applyBorder="1" applyAlignment="1">
      <alignment horizontal="centerContinuous" vertical="top"/>
    </xf>
    <xf numFmtId="3" fontId="11" fillId="0" borderId="10" xfId="4" quotePrefix="1" applyNumberFormat="1" applyFont="1" applyFill="1" applyBorder="1" applyAlignment="1" applyProtection="1">
      <alignment vertical="center"/>
      <protection locked="0"/>
    </xf>
    <xf numFmtId="3" fontId="9" fillId="8" borderId="24" xfId="4" applyNumberFormat="1" applyFont="1" applyFill="1" applyBorder="1" applyAlignment="1">
      <alignment vertical="center"/>
    </xf>
    <xf numFmtId="3" fontId="9" fillId="8" borderId="19" xfId="4" applyNumberFormat="1" applyFont="1" applyFill="1" applyBorder="1" applyAlignment="1">
      <alignment vertical="center"/>
    </xf>
    <xf numFmtId="3" fontId="11" fillId="11" borderId="10" xfId="4" applyNumberFormat="1" applyFont="1" applyFill="1" applyBorder="1" applyAlignment="1" applyProtection="1">
      <alignment vertical="center"/>
      <protection locked="0"/>
    </xf>
    <xf numFmtId="0" fontId="8" fillId="6" borderId="47" xfId="4" applyFont="1" applyFill="1" applyBorder="1" applyAlignment="1">
      <alignment horizontal="centerContinuous" vertical="top"/>
    </xf>
    <xf numFmtId="164" fontId="11" fillId="3" borderId="24" xfId="4" applyNumberFormat="1" applyFont="1" applyFill="1" applyBorder="1" applyAlignment="1" applyProtection="1">
      <alignment vertical="center"/>
    </xf>
    <xf numFmtId="164" fontId="11" fillId="3" borderId="7" xfId="4" applyNumberFormat="1" applyFont="1" applyFill="1" applyBorder="1" applyAlignment="1" applyProtection="1">
      <alignment vertical="center"/>
    </xf>
    <xf numFmtId="164" fontId="10" fillId="3" borderId="36" xfId="4" applyNumberFormat="1" applyFont="1" applyFill="1" applyBorder="1" applyAlignment="1" applyProtection="1">
      <alignment vertical="center"/>
    </xf>
    <xf numFmtId="164" fontId="10" fillId="3" borderId="37" xfId="4" applyNumberFormat="1" applyFont="1" applyFill="1" applyBorder="1" applyAlignment="1" applyProtection="1">
      <alignment vertical="center"/>
    </xf>
    <xf numFmtId="164" fontId="11" fillId="3" borderId="13" xfId="4" applyNumberFormat="1" applyFont="1" applyFill="1" applyBorder="1" applyAlignment="1" applyProtection="1">
      <alignment vertical="center"/>
    </xf>
    <xf numFmtId="3" fontId="11" fillId="0" borderId="23" xfId="4" applyNumberFormat="1" applyFont="1" applyFill="1" applyBorder="1" applyAlignment="1" applyProtection="1">
      <alignment vertical="center"/>
    </xf>
    <xf numFmtId="3" fontId="25" fillId="9" borderId="10" xfId="0" applyNumberFormat="1" applyFont="1" applyFill="1" applyBorder="1" applyAlignment="1">
      <alignment vertical="center"/>
    </xf>
    <xf numFmtId="3" fontId="11" fillId="0" borderId="23" xfId="7" applyNumberFormat="1" applyFont="1" applyFill="1" applyBorder="1" applyAlignment="1">
      <alignment vertical="center"/>
    </xf>
    <xf numFmtId="3" fontId="11" fillId="0" borderId="10" xfId="7" applyNumberFormat="1" applyFont="1" applyFill="1" applyBorder="1" applyAlignment="1">
      <alignment vertical="center"/>
    </xf>
    <xf numFmtId="3" fontId="11" fillId="11" borderId="23" xfId="7" applyNumberFormat="1" applyFont="1" applyFill="1" applyBorder="1" applyAlignment="1">
      <alignment vertical="center"/>
    </xf>
    <xf numFmtId="3" fontId="11" fillId="11" borderId="10" xfId="7" applyNumberFormat="1" applyFont="1" applyFill="1" applyBorder="1" applyAlignment="1">
      <alignment vertical="center"/>
    </xf>
    <xf numFmtId="3" fontId="25" fillId="0" borderId="23" xfId="0" applyNumberFormat="1" applyFont="1" applyFill="1" applyBorder="1"/>
    <xf numFmtId="3" fontId="9" fillId="10" borderId="43" xfId="4" applyNumberFormat="1" applyFont="1" applyFill="1" applyBorder="1" applyAlignment="1">
      <alignment vertical="center"/>
    </xf>
    <xf numFmtId="3" fontId="9" fillId="10" borderId="44" xfId="4" applyNumberFormat="1" applyFont="1" applyFill="1" applyBorder="1" applyAlignment="1">
      <alignment vertical="center"/>
    </xf>
    <xf numFmtId="0" fontId="11" fillId="0" borderId="23" xfId="7" applyFont="1" applyBorder="1" applyAlignment="1">
      <alignment vertical="center"/>
    </xf>
    <xf numFmtId="0" fontId="11" fillId="0" borderId="10" xfId="7" applyFont="1" applyBorder="1" applyAlignment="1">
      <alignment vertical="center"/>
    </xf>
    <xf numFmtId="0" fontId="11" fillId="0" borderId="23" xfId="7" applyFont="1" applyFill="1" applyBorder="1" applyAlignment="1">
      <alignment vertical="center"/>
    </xf>
    <xf numFmtId="0" fontId="11" fillId="0" borderId="24" xfId="7" applyFont="1" applyFill="1" applyBorder="1" applyAlignment="1">
      <alignment vertical="center"/>
    </xf>
    <xf numFmtId="3" fontId="17" fillId="0" borderId="9" xfId="4" applyNumberFormat="1" applyFont="1" applyFill="1" applyBorder="1" applyAlignment="1" applyProtection="1">
      <alignment vertical="center"/>
    </xf>
    <xf numFmtId="3" fontId="9" fillId="0" borderId="9" xfId="4" applyNumberFormat="1" applyFont="1" applyFill="1" applyBorder="1" applyAlignment="1" applyProtection="1">
      <alignment vertical="center"/>
    </xf>
    <xf numFmtId="0" fontId="11" fillId="12" borderId="0" xfId="0" applyFont="1" applyFill="1" applyBorder="1" applyAlignment="1">
      <alignment horizontal="left" wrapText="1"/>
    </xf>
    <xf numFmtId="3" fontId="11" fillId="0" borderId="10" xfId="7" applyNumberFormat="1" applyFont="1" applyBorder="1" applyAlignment="1">
      <alignment vertical="center"/>
    </xf>
    <xf numFmtId="3" fontId="11" fillId="0" borderId="19" xfId="7" applyNumberFormat="1" applyFont="1" applyBorder="1" applyAlignment="1">
      <alignment vertical="center"/>
    </xf>
    <xf numFmtId="3" fontId="11" fillId="0" borderId="24" xfId="7" applyNumberFormat="1" applyFont="1" applyBorder="1" applyAlignment="1">
      <alignment vertical="center"/>
    </xf>
    <xf numFmtId="3" fontId="11" fillId="12" borderId="23" xfId="4" applyNumberFormat="1" applyFont="1" applyFill="1" applyBorder="1" applyAlignment="1" applyProtection="1">
      <alignment vertical="center"/>
      <protection locked="0"/>
    </xf>
    <xf numFmtId="3" fontId="11" fillId="12" borderId="38" xfId="4" applyNumberFormat="1" applyFont="1" applyFill="1" applyBorder="1" applyAlignment="1" applyProtection="1">
      <alignment vertical="center"/>
      <protection locked="0"/>
    </xf>
    <xf numFmtId="3" fontId="11" fillId="12" borderId="42" xfId="4" applyNumberFormat="1" applyFont="1" applyFill="1" applyBorder="1" applyAlignment="1" applyProtection="1">
      <alignment vertical="center"/>
      <protection locked="0"/>
    </xf>
    <xf numFmtId="3" fontId="11" fillId="0" borderId="12" xfId="4" applyNumberFormat="1" applyFont="1" applyBorder="1" applyAlignment="1" applyProtection="1">
      <alignment vertical="center"/>
      <protection locked="0"/>
    </xf>
    <xf numFmtId="3" fontId="14" fillId="0" borderId="25" xfId="0" applyNumberFormat="1" applyFont="1" applyFill="1" applyBorder="1" applyAlignment="1" applyProtection="1">
      <alignment horizontal="center" vertical="center" wrapText="1"/>
    </xf>
    <xf numFmtId="3" fontId="7" fillId="3" borderId="29" xfId="0" applyNumberFormat="1" applyFont="1" applyFill="1" applyBorder="1" applyAlignment="1" applyProtection="1">
      <alignment horizontal="left" vertical="center"/>
    </xf>
    <xf numFmtId="3" fontId="14" fillId="0" borderId="8" xfId="0" applyNumberFormat="1" applyFont="1" applyFill="1" applyBorder="1" applyAlignment="1" applyProtection="1">
      <alignment horizontal="center" vertical="center"/>
    </xf>
    <xf numFmtId="3" fontId="11" fillId="0" borderId="11" xfId="4" applyNumberFormat="1" applyFont="1" applyFill="1" applyBorder="1" applyAlignment="1" applyProtection="1">
      <alignment vertical="center"/>
      <protection locked="0"/>
    </xf>
    <xf numFmtId="3" fontId="11" fillId="0" borderId="9" xfId="4" applyNumberFormat="1" applyFont="1" applyFill="1" applyBorder="1" applyAlignment="1" applyProtection="1">
      <alignment vertical="center"/>
      <protection locked="0"/>
    </xf>
    <xf numFmtId="1" fontId="14" fillId="0" borderId="5" xfId="0" applyNumberFormat="1" applyFont="1" applyBorder="1" applyAlignment="1">
      <alignment horizontal="center" vertical="center"/>
    </xf>
    <xf numFmtId="3" fontId="14" fillId="0" borderId="5" xfId="0" applyNumberFormat="1" applyFont="1" applyBorder="1" applyAlignment="1">
      <alignment horizontal="center" vertical="center"/>
    </xf>
    <xf numFmtId="3" fontId="11" fillId="0" borderId="24" xfId="4" applyNumberFormat="1" applyFont="1" applyBorder="1" applyAlignment="1" applyProtection="1">
      <alignment vertical="center"/>
      <protection locked="0"/>
    </xf>
    <xf numFmtId="3" fontId="11" fillId="0" borderId="19" xfId="4" applyNumberFormat="1" applyFont="1" applyBorder="1" applyAlignment="1" applyProtection="1">
      <alignment vertical="center"/>
      <protection locked="0"/>
    </xf>
    <xf numFmtId="3" fontId="11" fillId="0" borderId="23" xfId="7" applyNumberFormat="1" applyFont="1" applyBorder="1" applyAlignment="1">
      <alignment vertical="center"/>
    </xf>
    <xf numFmtId="3" fontId="14" fillId="0" borderId="5" xfId="0" applyNumberFormat="1" applyFont="1" applyFill="1" applyBorder="1" applyAlignment="1" applyProtection="1">
      <alignment horizontal="center" vertical="center"/>
    </xf>
    <xf numFmtId="3" fontId="14" fillId="0" borderId="29" xfId="0" applyNumberFormat="1" applyFont="1" applyFill="1" applyBorder="1" applyAlignment="1" applyProtection="1">
      <alignment horizontal="center" vertical="center"/>
    </xf>
    <xf numFmtId="0" fontId="28" fillId="11" borderId="0" xfId="0" applyFont="1" applyFill="1" applyBorder="1" applyAlignment="1">
      <alignment horizontal="left" vertical="center" wrapText="1"/>
    </xf>
    <xf numFmtId="3" fontId="7" fillId="3" borderId="0" xfId="0" applyNumberFormat="1" applyFont="1" applyFill="1" applyBorder="1" applyAlignment="1" applyProtection="1">
      <alignment horizontal="left" vertical="center"/>
    </xf>
    <xf numFmtId="164" fontId="10" fillId="3" borderId="0" xfId="4" applyNumberFormat="1" applyFont="1" applyFill="1" applyBorder="1" applyAlignment="1" applyProtection="1">
      <alignment vertical="center"/>
    </xf>
    <xf numFmtId="3" fontId="11" fillId="0" borderId="23" xfId="4" applyNumberFormat="1" applyFont="1" applyFill="1" applyBorder="1" applyAlignment="1" applyProtection="1">
      <alignment horizontal="right" vertical="center"/>
      <protection locked="0"/>
    </xf>
    <xf numFmtId="3" fontId="11" fillId="0" borderId="38" xfId="4" applyNumberFormat="1" applyFont="1" applyFill="1" applyBorder="1" applyAlignment="1" applyProtection="1">
      <alignment horizontal="right" vertical="center"/>
      <protection locked="0"/>
    </xf>
    <xf numFmtId="3" fontId="11" fillId="0" borderId="42" xfId="4" applyNumberFormat="1" applyFont="1" applyFill="1" applyBorder="1" applyAlignment="1" applyProtection="1">
      <alignment horizontal="right" vertical="center"/>
      <protection locked="0"/>
    </xf>
    <xf numFmtId="3" fontId="11" fillId="0" borderId="24" xfId="4" applyNumberFormat="1" applyFont="1" applyFill="1" applyBorder="1" applyAlignment="1" applyProtection="1">
      <alignment horizontal="right" vertical="center"/>
      <protection locked="0"/>
    </xf>
    <xf numFmtId="3" fontId="11" fillId="0" borderId="19" xfId="4" applyNumberFormat="1" applyFont="1" applyFill="1" applyBorder="1" applyAlignment="1" applyProtection="1">
      <alignment horizontal="right" vertical="center"/>
      <protection locked="0"/>
    </xf>
    <xf numFmtId="3" fontId="11" fillId="0" borderId="10" xfId="4" applyNumberFormat="1" applyFont="1" applyFill="1" applyBorder="1" applyAlignment="1" applyProtection="1">
      <alignment horizontal="right" vertical="center"/>
      <protection locked="0"/>
    </xf>
    <xf numFmtId="3" fontId="11" fillId="0" borderId="23" xfId="4" applyNumberFormat="1" applyFont="1" applyBorder="1" applyAlignment="1" applyProtection="1">
      <alignment horizontal="right" vertical="center"/>
      <protection locked="0"/>
    </xf>
    <xf numFmtId="3" fontId="11" fillId="0" borderId="10" xfId="4" applyNumberFormat="1" applyFont="1" applyBorder="1" applyAlignment="1" applyProtection="1">
      <alignment horizontal="right" vertical="center"/>
      <protection locked="0"/>
    </xf>
    <xf numFmtId="3" fontId="11" fillId="0" borderId="38" xfId="4" applyNumberFormat="1" applyFont="1" applyBorder="1" applyAlignment="1" applyProtection="1">
      <alignment horizontal="right" vertical="center"/>
      <protection locked="0"/>
    </xf>
    <xf numFmtId="3" fontId="11" fillId="0" borderId="42" xfId="4" applyNumberFormat="1" applyFont="1" applyBorder="1" applyAlignment="1" applyProtection="1">
      <alignment horizontal="right" vertical="center"/>
      <protection locked="0"/>
    </xf>
    <xf numFmtId="0" fontId="3" fillId="6" borderId="48" xfId="4" applyFont="1" applyFill="1" applyBorder="1" applyAlignment="1">
      <alignment horizontal="centerContinuous" vertical="top"/>
    </xf>
    <xf numFmtId="0" fontId="8" fillId="6" borderId="49" xfId="4" applyFont="1" applyFill="1" applyBorder="1" applyAlignment="1">
      <alignment horizontal="centerContinuous" vertical="top"/>
    </xf>
    <xf numFmtId="3" fontId="11" fillId="6" borderId="10" xfId="4" applyNumberFormat="1" applyFont="1" applyFill="1" applyBorder="1" applyAlignment="1" applyProtection="1">
      <alignment vertical="center"/>
      <protection locked="0"/>
    </xf>
    <xf numFmtId="3" fontId="11" fillId="6" borderId="24" xfId="4" applyNumberFormat="1" applyFont="1" applyFill="1" applyBorder="1" applyAlignment="1" applyProtection="1">
      <alignment vertical="center"/>
      <protection locked="0"/>
    </xf>
    <xf numFmtId="1" fontId="3" fillId="6" borderId="48" xfId="4" applyNumberFormat="1" applyFont="1" applyFill="1" applyBorder="1" applyAlignment="1">
      <alignment horizontal="centerContinuous" vertical="top"/>
    </xf>
    <xf numFmtId="1" fontId="3" fillId="6" borderId="49" xfId="4" applyNumberFormat="1" applyFont="1" applyFill="1" applyBorder="1" applyAlignment="1">
      <alignment horizontal="centerContinuous" vertical="top"/>
    </xf>
    <xf numFmtId="1" fontId="8" fillId="6" borderId="50" xfId="4" applyNumberFormat="1" applyFont="1" applyFill="1" applyBorder="1" applyAlignment="1">
      <alignment horizontal="centerContinuous" vertical="top"/>
    </xf>
    <xf numFmtId="1" fontId="8" fillId="6" borderId="52" xfId="4" applyNumberFormat="1" applyFont="1" applyFill="1" applyBorder="1" applyAlignment="1">
      <alignment horizontal="centerContinuous" vertical="top"/>
    </xf>
    <xf numFmtId="0" fontId="3" fillId="6" borderId="53" xfId="4" applyFont="1" applyFill="1" applyBorder="1" applyAlignment="1">
      <alignment horizontal="centerContinuous" vertical="top"/>
    </xf>
    <xf numFmtId="0" fontId="8" fillId="6" borderId="52" xfId="4" applyFont="1" applyFill="1" applyBorder="1" applyAlignment="1">
      <alignment horizontal="centerContinuous" vertical="top"/>
    </xf>
    <xf numFmtId="164" fontId="11" fillId="0" borderId="24" xfId="4" applyNumberFormat="1" applyFont="1" applyFill="1" applyBorder="1" applyAlignment="1" applyProtection="1">
      <alignment vertical="center"/>
    </xf>
    <xf numFmtId="164" fontId="11" fillId="0" borderId="13" xfId="4" applyNumberFormat="1" applyFont="1" applyFill="1" applyBorder="1" applyAlignment="1" applyProtection="1">
      <alignment vertical="center"/>
    </xf>
    <xf numFmtId="3" fontId="14" fillId="0" borderId="1" xfId="0" applyNumberFormat="1" applyFont="1" applyFill="1" applyBorder="1" applyAlignment="1">
      <alignment horizontal="center" vertical="center"/>
    </xf>
    <xf numFmtId="3" fontId="11" fillId="12" borderId="23" xfId="4" applyNumberFormat="1" applyFont="1" applyFill="1" applyBorder="1" applyAlignment="1" applyProtection="1">
      <alignment horizontal="right" vertical="center"/>
      <protection locked="0"/>
    </xf>
    <xf numFmtId="3" fontId="11" fillId="12" borderId="10" xfId="4" applyNumberFormat="1" applyFont="1" applyFill="1" applyBorder="1" applyAlignment="1" applyProtection="1">
      <alignment horizontal="right" vertical="center"/>
      <protection locked="0"/>
    </xf>
    <xf numFmtId="164" fontId="11" fillId="0" borderId="7" xfId="4" applyNumberFormat="1" applyFont="1" applyFill="1" applyBorder="1" applyAlignment="1" applyProtection="1">
      <alignment vertical="center"/>
    </xf>
    <xf numFmtId="9" fontId="2" fillId="0" borderId="0" xfId="5" applyFont="1" applyFill="1" applyAlignment="1">
      <alignment vertical="center"/>
    </xf>
    <xf numFmtId="3" fontId="11" fillId="0" borderId="23" xfId="0" applyNumberFormat="1" applyFont="1" applyFill="1" applyBorder="1" applyAlignment="1">
      <alignment horizontal="right"/>
    </xf>
    <xf numFmtId="3" fontId="14" fillId="9" borderId="1" xfId="0" applyNumberFormat="1" applyFont="1" applyFill="1" applyBorder="1" applyAlignment="1">
      <alignment horizontal="center" vertical="center"/>
    </xf>
    <xf numFmtId="3" fontId="11" fillId="0" borderId="25" xfId="4" applyNumberFormat="1" applyFont="1" applyFill="1" applyBorder="1" applyAlignment="1" applyProtection="1">
      <alignment horizontal="right" vertical="center"/>
      <protection locked="0"/>
    </xf>
    <xf numFmtId="3" fontId="11" fillId="12" borderId="10" xfId="0" applyNumberFormat="1" applyFont="1" applyFill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3" fontId="11" fillId="6" borderId="10" xfId="0" applyNumberFormat="1" applyFont="1" applyFill="1" applyBorder="1" applyAlignment="1">
      <alignment vertical="center"/>
    </xf>
    <xf numFmtId="3" fontId="11" fillId="7" borderId="51" xfId="4" applyNumberFormat="1" applyFont="1" applyFill="1" applyBorder="1" applyAlignment="1">
      <alignment vertical="center"/>
    </xf>
    <xf numFmtId="3" fontId="11" fillId="7" borderId="31" xfId="4" applyNumberFormat="1" applyFont="1" applyFill="1" applyBorder="1" applyAlignment="1">
      <alignment vertical="center"/>
    </xf>
    <xf numFmtId="3" fontId="11" fillId="6" borderId="10" xfId="4" quotePrefix="1" applyNumberFormat="1" applyFont="1" applyFill="1" applyBorder="1" applyAlignment="1" applyProtection="1">
      <alignment vertical="center"/>
      <protection locked="0"/>
    </xf>
    <xf numFmtId="3" fontId="11" fillId="6" borderId="19" xfId="4" applyNumberFormat="1" applyFont="1" applyFill="1" applyBorder="1" applyAlignment="1" applyProtection="1">
      <alignment vertical="center"/>
      <protection locked="0"/>
    </xf>
    <xf numFmtId="3" fontId="11" fillId="8" borderId="23" xfId="4" applyNumberFormat="1" applyFont="1" applyFill="1" applyBorder="1" applyAlignment="1">
      <alignment vertical="center"/>
    </xf>
    <xf numFmtId="3" fontId="11" fillId="8" borderId="31" xfId="4" applyNumberFormat="1" applyFont="1" applyFill="1" applyBorder="1" applyAlignment="1">
      <alignment vertical="center"/>
    </xf>
    <xf numFmtId="3" fontId="11" fillId="8" borderId="10" xfId="4" applyNumberFormat="1" applyFont="1" applyFill="1" applyBorder="1" applyAlignment="1">
      <alignment vertical="center"/>
    </xf>
    <xf numFmtId="3" fontId="11" fillId="13" borderId="23" xfId="4" applyNumberFormat="1" applyFont="1" applyFill="1" applyBorder="1" applyAlignment="1" applyProtection="1">
      <alignment vertical="center"/>
      <protection locked="0"/>
    </xf>
    <xf numFmtId="3" fontId="11" fillId="13" borderId="10" xfId="4" applyNumberFormat="1" applyFont="1" applyFill="1" applyBorder="1" applyAlignment="1" applyProtection="1">
      <alignment vertical="center"/>
      <protection locked="0"/>
    </xf>
    <xf numFmtId="3" fontId="11" fillId="12" borderId="23" xfId="4" quotePrefix="1" applyNumberFormat="1" applyFont="1" applyFill="1" applyBorder="1" applyAlignment="1" applyProtection="1">
      <alignment vertical="center"/>
      <protection locked="0"/>
    </xf>
    <xf numFmtId="3" fontId="10" fillId="10" borderId="43" xfId="4" applyNumberFormat="1" applyFont="1" applyFill="1" applyBorder="1" applyAlignment="1">
      <alignment vertical="center"/>
    </xf>
    <xf numFmtId="3" fontId="10" fillId="10" borderId="44" xfId="4" applyNumberFormat="1" applyFont="1" applyFill="1" applyBorder="1" applyAlignment="1">
      <alignment vertical="center"/>
    </xf>
    <xf numFmtId="3" fontId="31" fillId="0" borderId="10" xfId="4" applyNumberFormat="1" applyFont="1" applyBorder="1" applyAlignment="1" applyProtection="1">
      <alignment vertical="center"/>
      <protection locked="0"/>
    </xf>
    <xf numFmtId="3" fontId="11" fillId="0" borderId="19" xfId="4" applyNumberFormat="1" applyFont="1" applyBorder="1" applyAlignment="1">
      <alignment vertical="center"/>
    </xf>
    <xf numFmtId="3" fontId="11" fillId="0" borderId="31" xfId="4" applyNumberFormat="1" applyFont="1" applyBorder="1" applyAlignment="1" applyProtection="1">
      <alignment horizontal="right" vertical="center"/>
      <protection locked="0"/>
    </xf>
    <xf numFmtId="3" fontId="11" fillId="0" borderId="23" xfId="4" applyNumberFormat="1" applyFont="1" applyBorder="1" applyAlignment="1">
      <alignment vertical="center"/>
    </xf>
    <xf numFmtId="3" fontId="11" fillId="0" borderId="31" xfId="4" applyNumberFormat="1" applyFont="1" applyBorder="1" applyAlignment="1">
      <alignment vertical="center"/>
    </xf>
    <xf numFmtId="3" fontId="11" fillId="0" borderId="10" xfId="4" applyNumberFormat="1" applyFont="1" applyBorder="1" applyAlignment="1">
      <alignment vertical="center"/>
    </xf>
    <xf numFmtId="3" fontId="11" fillId="0" borderId="24" xfId="4" applyNumberFormat="1" applyFont="1" applyBorder="1" applyAlignment="1" applyProtection="1">
      <alignment horizontal="right" vertical="center"/>
      <protection locked="0"/>
    </xf>
    <xf numFmtId="3" fontId="11" fillId="0" borderId="19" xfId="4" applyNumberFormat="1" applyFont="1" applyBorder="1" applyAlignment="1" applyProtection="1">
      <alignment horizontal="right" vertical="center"/>
      <protection locked="0"/>
    </xf>
    <xf numFmtId="3" fontId="11" fillId="12" borderId="23" xfId="0" applyNumberFormat="1" applyFont="1" applyFill="1" applyBorder="1"/>
    <xf numFmtId="3" fontId="11" fillId="12" borderId="10" xfId="0" applyNumberFormat="1" applyFont="1" applyFill="1" applyBorder="1"/>
    <xf numFmtId="3" fontId="11" fillId="0" borderId="23" xfId="7" applyNumberFormat="1" applyFont="1" applyBorder="1" applyAlignment="1">
      <alignment horizontal="right" vertical="center"/>
    </xf>
    <xf numFmtId="3" fontId="11" fillId="0" borderId="10" xfId="7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3" fillId="6" borderId="48" xfId="4" applyNumberFormat="1" applyFont="1" applyFill="1" applyBorder="1" applyAlignment="1">
      <alignment vertical="top"/>
    </xf>
    <xf numFmtId="1" fontId="3" fillId="6" borderId="52" xfId="4" applyNumberFormat="1" applyFont="1" applyFill="1" applyBorder="1" applyAlignment="1">
      <alignment vertical="top"/>
    </xf>
    <xf numFmtId="1" fontId="3" fillId="6" borderId="53" xfId="4" applyNumberFormat="1" applyFont="1" applyFill="1" applyBorder="1" applyAlignment="1">
      <alignment vertical="top"/>
    </xf>
    <xf numFmtId="1" fontId="3" fillId="6" borderId="50" xfId="4" applyNumberFormat="1" applyFont="1" applyFill="1" applyBorder="1" applyAlignment="1">
      <alignment vertical="top"/>
    </xf>
    <xf numFmtId="1" fontId="13" fillId="6" borderId="40" xfId="4" applyNumberFormat="1" applyFont="1" applyFill="1" applyBorder="1" applyAlignment="1">
      <alignment horizontal="center" vertical="center"/>
    </xf>
  </cellXfs>
  <cellStyles count="12">
    <cellStyle name="Lien hypertexte" xfId="1" builtinId="8"/>
    <cellStyle name="Ligne détail" xfId="2" xr:uid="{00000000-0005-0000-0000-000001000000}"/>
    <cellStyle name="Milliers 3" xfId="8" xr:uid="{878A87F7-4D69-4722-A870-FAC664B81A46}"/>
    <cellStyle name="Normal" xfId="0" builtinId="0"/>
    <cellStyle name="Normal 2" xfId="9" xr:uid="{564030EA-8577-49C0-9F49-4A78A52B7203}"/>
    <cellStyle name="Normal 3" xfId="10" xr:uid="{F181D6DE-A272-4D32-988D-6378DAAB68BC}"/>
    <cellStyle name="Normal 4" xfId="11" xr:uid="{88976526-C14D-456A-B0FD-522BB3946D83}"/>
    <cellStyle name="Normal_PROV2001" xfId="3" xr:uid="{00000000-0005-0000-0000-000004000000}"/>
    <cellStyle name="Normal_PROV20012002" xfId="4" xr:uid="{00000000-0005-0000-0000-000005000000}"/>
    <cellStyle name="Normal_Qprexp2001EL" xfId="7" xr:uid="{00000000-0005-0000-0000-000006000000}"/>
    <cellStyle name="Pourcentage" xfId="5" builtin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>
                <a:solidFill>
                  <a:sysClr val="windowText" lastClr="000000"/>
                </a:solidFill>
              </a:rPr>
              <a:t>Global</a:t>
            </a:r>
            <a:r>
              <a:rPr lang="fr-FR" sz="2000" b="1" baseline="0">
                <a:solidFill>
                  <a:sysClr val="windowText" lastClr="000000"/>
                </a:solidFill>
              </a:rPr>
              <a:t> </a:t>
            </a:r>
            <a:r>
              <a:rPr lang="fr-FR" sz="2000" b="1">
                <a:solidFill>
                  <a:sysClr val="windowText" lastClr="000000"/>
                </a:solidFill>
              </a:rPr>
              <a:t>Production</a:t>
            </a:r>
            <a:r>
              <a:rPr lang="fr-FR" sz="2000" b="1" baseline="0">
                <a:solidFill>
                  <a:sysClr val="windowText" lastClr="000000"/>
                </a:solidFill>
              </a:rPr>
              <a:t> All vehicles </a:t>
            </a:r>
            <a:endParaRPr lang="fr-FR" sz="2000" b="1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6290966754155731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F6F1-4CEC-8012-DE04B0FF60FC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6F1-4CEC-8012-DE04B0FF60FC}"/>
              </c:ext>
            </c:extLst>
          </c:dPt>
          <c:cat>
            <c:multiLvlStrRef>
              <c:f>Graph!$B$3:$E$4</c:f>
              <c:multiLvlStrCache>
                <c:ptCount val="4"/>
                <c:lvl>
                  <c:pt idx="0">
                    <c:v>Q1</c:v>
                  </c:pt>
                  <c:pt idx="1">
                    <c:v>Q1</c:v>
                  </c:pt>
                  <c:pt idx="2">
                    <c:v>Q2</c:v>
                  </c:pt>
                  <c:pt idx="3">
                    <c:v>Q2</c:v>
                  </c:pt>
                </c:lvl>
                <c:lvl>
                  <c:pt idx="0">
                    <c:v>2019</c:v>
                  </c:pt>
                  <c:pt idx="1">
                    <c:v>2020</c:v>
                  </c:pt>
                  <c:pt idx="2">
                    <c:v>2019</c:v>
                  </c:pt>
                  <c:pt idx="3">
                    <c:v>2020</c:v>
                  </c:pt>
                </c:lvl>
              </c:multiLvlStrCache>
            </c:multiLvlStrRef>
          </c:cat>
          <c:val>
            <c:numRef>
              <c:f>Graph!$B$5:$E$5</c:f>
              <c:numCache>
                <c:formatCode>#,##0</c:formatCode>
                <c:ptCount val="4"/>
                <c:pt idx="0">
                  <c:v>23215782</c:v>
                </c:pt>
                <c:pt idx="1">
                  <c:v>17862363</c:v>
                </c:pt>
                <c:pt idx="2">
                  <c:v>46066496</c:v>
                </c:pt>
                <c:pt idx="3">
                  <c:v>31131075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F1-4CEC-8012-DE04B0FF6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9718224"/>
        <c:axId val="479715600"/>
      </c:barChart>
      <c:catAx>
        <c:axId val="479718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715600"/>
        <c:crosses val="autoZero"/>
        <c:auto val="1"/>
        <c:lblAlgn val="ctr"/>
        <c:lblOffset val="100"/>
        <c:noMultiLvlLbl val="0"/>
      </c:catAx>
      <c:valAx>
        <c:axId val="4797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79718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533400</xdr:colOff>
      <xdr:row>6</xdr:row>
      <xdr:rowOff>66675</xdr:rowOff>
    </xdr:from>
    <xdr:to>
      <xdr:col>4</xdr:col>
      <xdr:colOff>876300</xdr:colOff>
      <xdr:row>20</xdr:row>
      <xdr:rowOff>9525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1462BD9-2F27-494C-B022-96474D86B98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ECTION%20EST\EXP-PRO-SURVEY\2020\2020-06\Daten%20Internetarchiv%20Ausgabedatei_Juli_2020_eng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IRECTION%20EST\EXP-PRO-SURVEY\2020\2020-06\Calculs%20Production%20O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glisch"/>
    </sheetNames>
    <sheetDataSet>
      <sheetData sheetId="0">
        <row r="10">
          <cell r="DX10">
            <v>1266616</v>
          </cell>
        </row>
        <row r="29">
          <cell r="DX29">
            <v>78955</v>
          </cell>
          <cell r="DY29">
            <v>61024</v>
          </cell>
          <cell r="DZ29">
            <v>153792</v>
          </cell>
          <cell r="EA29">
            <v>101388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 Renault&amp;PSA"/>
      <sheetName val="Italie"/>
      <sheetName val="Pakistan"/>
      <sheetName val="espagne"/>
      <sheetName val="bresil"/>
      <sheetName val="Thailande"/>
      <sheetName val="Coréeproduction"/>
      <sheetName val="Corée Overseas production"/>
      <sheetName val="Corée production details"/>
      <sheetName val="synthèse Corée"/>
      <sheetName val="roumanie Ukraine"/>
    </sheetNames>
    <sheetDataSet>
      <sheetData sheetId="0">
        <row r="3">
          <cell r="Q3">
            <v>19725</v>
          </cell>
        </row>
        <row r="29">
          <cell r="Q29">
            <v>7475</v>
          </cell>
          <cell r="R29">
            <v>17358</v>
          </cell>
        </row>
        <row r="30">
          <cell r="Q30">
            <v>8587</v>
          </cell>
          <cell r="R30">
            <v>11063</v>
          </cell>
        </row>
        <row r="42">
          <cell r="Q42">
            <v>57416</v>
          </cell>
          <cell r="R42">
            <v>118187</v>
          </cell>
        </row>
        <row r="43">
          <cell r="Q43">
            <v>47691</v>
          </cell>
          <cell r="R43">
            <v>75759</v>
          </cell>
        </row>
      </sheetData>
      <sheetData sheetId="1">
        <row r="15">
          <cell r="O15">
            <v>10626</v>
          </cell>
        </row>
      </sheetData>
      <sheetData sheetId="2">
        <row r="47">
          <cell r="V47">
            <v>56624</v>
          </cell>
        </row>
        <row r="95">
          <cell r="V95">
            <v>8768</v>
          </cell>
          <cell r="W95">
            <v>15465</v>
          </cell>
          <cell r="Z95">
            <v>4390</v>
          </cell>
          <cell r="AA95">
            <v>5724</v>
          </cell>
        </row>
      </sheetData>
      <sheetData sheetId="3"/>
      <sheetData sheetId="4">
        <row r="10">
          <cell r="Q10">
            <v>587115</v>
          </cell>
        </row>
        <row r="11">
          <cell r="Q11">
            <v>79855</v>
          </cell>
          <cell r="R11">
            <v>171190</v>
          </cell>
          <cell r="AF11">
            <v>62924</v>
          </cell>
          <cell r="AG11">
            <v>91455</v>
          </cell>
        </row>
      </sheetData>
      <sheetData sheetId="5">
        <row r="6">
          <cell r="P6">
            <v>171019.87567353103</v>
          </cell>
        </row>
        <row r="7">
          <cell r="P7">
            <v>282662.12432646897</v>
          </cell>
          <cell r="Q7">
            <v>381007.77392395021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zpm.org.pl/" TargetMode="External"/><Relationship Id="rId2" Type="http://schemas.openxmlformats.org/officeDocument/2006/relationships/hyperlink" Target="http://www.maa.org.my/" TargetMode="External"/><Relationship Id="rId1" Type="http://schemas.openxmlformats.org/officeDocument/2006/relationships/hyperlink" Target="http://www.pama.org.pk/" TargetMode="External"/><Relationship Id="rId4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A2" sqref="A2"/>
    </sheetView>
  </sheetViews>
  <sheetFormatPr baseColWidth="10" defaultRowHeight="15.75" x14ac:dyDescent="0.25"/>
  <sheetData>
    <row r="1" spans="1:10" x14ac:dyDescent="0.25">
      <c r="A1" s="68" t="s">
        <v>116</v>
      </c>
    </row>
    <row r="6" spans="1:10" ht="18" x14ac:dyDescent="0.25">
      <c r="C6" s="281" t="s">
        <v>0</v>
      </c>
      <c r="D6" s="282"/>
      <c r="E6" s="282"/>
      <c r="F6" s="282"/>
      <c r="G6" s="282"/>
      <c r="H6" s="282"/>
      <c r="I6" s="282"/>
      <c r="J6" s="282"/>
    </row>
    <row r="7" spans="1:10" ht="18" x14ac:dyDescent="0.25">
      <c r="C7" s="103"/>
      <c r="D7" s="104"/>
      <c r="E7" s="104"/>
      <c r="F7" s="104"/>
      <c r="G7" s="104"/>
      <c r="H7" s="104"/>
      <c r="I7" s="104"/>
      <c r="J7" s="104"/>
    </row>
    <row r="10" spans="1:10" x14ac:dyDescent="0.25">
      <c r="C10" s="24" t="s">
        <v>84</v>
      </c>
    </row>
    <row r="12" spans="1:10" x14ac:dyDescent="0.25">
      <c r="C12" s="23" t="s">
        <v>73</v>
      </c>
      <c r="E12" t="s">
        <v>85</v>
      </c>
    </row>
    <row r="13" spans="1:10" x14ac:dyDescent="0.25">
      <c r="C13" s="23" t="s">
        <v>79</v>
      </c>
      <c r="E13" t="s">
        <v>86</v>
      </c>
    </row>
    <row r="14" spans="1:10" x14ac:dyDescent="0.25">
      <c r="C14" s="23" t="s">
        <v>78</v>
      </c>
      <c r="E14" t="s">
        <v>58</v>
      </c>
    </row>
    <row r="15" spans="1:10" x14ac:dyDescent="0.25">
      <c r="C15" s="23" t="s">
        <v>77</v>
      </c>
      <c r="E15" t="s">
        <v>87</v>
      </c>
    </row>
    <row r="16" spans="1:10" x14ac:dyDescent="0.25">
      <c r="C16" s="23" t="s">
        <v>50</v>
      </c>
      <c r="E16" t="s">
        <v>88</v>
      </c>
    </row>
  </sheetData>
  <mergeCells count="1">
    <mergeCell ref="C6:J6"/>
  </mergeCells>
  <hyperlinks>
    <hyperlink ref="C12" location="TOTAL!A1" display="TOTAL" xr:uid="{00000000-0004-0000-0000-000003000000}"/>
    <hyperlink ref="C13" location="PROCARS!A1" display="PROCARS" xr:uid="{00000000-0004-0000-0000-000004000000}"/>
    <hyperlink ref="C14" location="PROLCV!A1" display="PROLCV" xr:uid="{00000000-0004-0000-0000-000005000000}"/>
    <hyperlink ref="C15" location="PROHCV!A1" display="PROHCV" xr:uid="{00000000-0004-0000-0000-000006000000}"/>
    <hyperlink ref="C16" location="PROBC!A1" display="PROBC" xr:uid="{00000000-0004-0000-0000-000007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3B3DB-AB42-4B87-9601-FE98BE946DEF}">
  <dimension ref="B2:E6"/>
  <sheetViews>
    <sheetView workbookViewId="0">
      <selection activeCell="F9" sqref="F9:F10"/>
    </sheetView>
  </sheetViews>
  <sheetFormatPr baseColWidth="10" defaultRowHeight="15.75" x14ac:dyDescent="0.25"/>
  <cols>
    <col min="2" max="5" width="16.44140625" bestFit="1" customWidth="1"/>
  </cols>
  <sheetData>
    <row r="2" spans="2:5" ht="16.5" thickBot="1" x14ac:dyDescent="0.3"/>
    <row r="3" spans="2:5" ht="31.5" thickBot="1" x14ac:dyDescent="0.3">
      <c r="B3" s="283">
        <v>2019</v>
      </c>
      <c r="C3" s="284">
        <v>2020</v>
      </c>
      <c r="D3" s="285">
        <v>2019</v>
      </c>
      <c r="E3" s="286">
        <v>2020</v>
      </c>
    </row>
    <row r="4" spans="2:5" ht="26.25" thickTop="1" thickBot="1" x14ac:dyDescent="0.3">
      <c r="B4" s="287" t="s">
        <v>55</v>
      </c>
      <c r="C4" s="158" t="s">
        <v>55</v>
      </c>
      <c r="D4" s="287" t="s">
        <v>56</v>
      </c>
      <c r="E4" s="158" t="s">
        <v>56</v>
      </c>
    </row>
    <row r="5" spans="2:5" ht="27.75" thickTop="1" thickBot="1" x14ac:dyDescent="0.3">
      <c r="B5" s="267">
        <v>23215782</v>
      </c>
      <c r="C5" s="267">
        <v>17862363</v>
      </c>
      <c r="D5" s="268">
        <v>46066496</v>
      </c>
      <c r="E5" s="268">
        <v>31131075</v>
      </c>
    </row>
    <row r="6" spans="2:5" ht="16.5" thickTop="1" x14ac:dyDescent="0.25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I109"/>
  <sheetViews>
    <sheetView zoomScale="60" zoomScaleNormal="6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B60" sqref="B60:E60"/>
    </sheetView>
  </sheetViews>
  <sheetFormatPr baseColWidth="10" defaultColWidth="29.6640625" defaultRowHeight="20.25" x14ac:dyDescent="0.25"/>
  <cols>
    <col min="1" max="1" width="57.88671875" customWidth="1"/>
    <col min="2" max="3" width="20.5546875" style="105" customWidth="1"/>
    <col min="4" max="5" width="19.6640625" style="105" customWidth="1"/>
    <col min="6" max="6" width="32.5546875" style="136" customWidth="1"/>
    <col min="7" max="7" width="17.6640625" style="21" customWidth="1"/>
    <col min="8" max="8" width="17.6640625" style="22" customWidth="1"/>
  </cols>
  <sheetData>
    <row r="1" spans="1:9" ht="99" customHeight="1" x14ac:dyDescent="0.25">
      <c r="A1" s="12"/>
      <c r="B1" s="85"/>
      <c r="C1" s="99"/>
      <c r="D1" s="85"/>
      <c r="E1" s="99"/>
      <c r="G1" t="s">
        <v>35</v>
      </c>
      <c r="H1" s="37" t="s">
        <v>35</v>
      </c>
    </row>
    <row r="2" spans="1:9" ht="28.5" customHeight="1" x14ac:dyDescent="0.25">
      <c r="A2" s="18" t="s">
        <v>1</v>
      </c>
      <c r="B2" s="116"/>
      <c r="C2" s="99"/>
      <c r="D2" s="116"/>
      <c r="E2" s="99"/>
      <c r="F2" s="137" t="s">
        <v>35</v>
      </c>
      <c r="G2" s="42" t="s">
        <v>54</v>
      </c>
      <c r="H2" s="42"/>
    </row>
    <row r="3" spans="1:9" ht="24.75" customHeight="1" thickBot="1" x14ac:dyDescent="0.4">
      <c r="A3" s="46"/>
      <c r="B3" s="118"/>
      <c r="C3" s="106"/>
      <c r="D3" s="118"/>
      <c r="E3" s="106"/>
      <c r="G3" s="26" t="s">
        <v>35</v>
      </c>
      <c r="H3" s="19"/>
    </row>
    <row r="4" spans="1:9" ht="53.45" customHeight="1" thickBot="1" x14ac:dyDescent="0.3">
      <c r="A4" s="30" t="s">
        <v>57</v>
      </c>
      <c r="B4" s="238" t="s">
        <v>94</v>
      </c>
      <c r="C4" s="241"/>
      <c r="D4" s="239" t="s">
        <v>95</v>
      </c>
      <c r="E4" s="240"/>
      <c r="F4" s="138" t="s">
        <v>103</v>
      </c>
      <c r="G4" s="128" t="s">
        <v>95</v>
      </c>
      <c r="H4" s="57"/>
    </row>
    <row r="5" spans="1:9" s="1" customFormat="1" ht="49.5" customHeight="1" thickTop="1" thickBot="1" x14ac:dyDescent="0.3">
      <c r="A5" s="38" t="s">
        <v>71</v>
      </c>
      <c r="B5" s="157" t="s">
        <v>55</v>
      </c>
      <c r="C5" s="158" t="s">
        <v>56</v>
      </c>
      <c r="D5" s="157" t="s">
        <v>55</v>
      </c>
      <c r="E5" s="158" t="s">
        <v>56</v>
      </c>
      <c r="F5" s="139"/>
      <c r="G5" s="35" t="s">
        <v>55</v>
      </c>
      <c r="H5" s="36" t="s">
        <v>56</v>
      </c>
    </row>
    <row r="6" spans="1:9" s="2" customFormat="1" ht="39.950000000000003" customHeight="1" thickTop="1" x14ac:dyDescent="0.25">
      <c r="A6" s="49" t="s">
        <v>2</v>
      </c>
      <c r="B6" s="159">
        <v>5603213</v>
      </c>
      <c r="C6" s="160">
        <v>11262952</v>
      </c>
      <c r="D6" s="159">
        <v>4660436</v>
      </c>
      <c r="E6" s="160">
        <v>6941170</v>
      </c>
      <c r="F6" s="140"/>
      <c r="G6" s="59">
        <v>-0.16825649854824365</v>
      </c>
      <c r="H6" s="43">
        <v>-0.38371663130589562</v>
      </c>
    </row>
    <row r="7" spans="1:9" s="2" customFormat="1" ht="39.950000000000003" customHeight="1" x14ac:dyDescent="0.25">
      <c r="A7" s="50" t="s">
        <v>72</v>
      </c>
      <c r="B7" s="159">
        <v>4737324</v>
      </c>
      <c r="C7" s="160">
        <v>9479492</v>
      </c>
      <c r="D7" s="159">
        <v>3849110</v>
      </c>
      <c r="E7" s="160">
        <v>5643540</v>
      </c>
      <c r="F7" s="140"/>
      <c r="G7" s="59">
        <v>-0.18749277017995813</v>
      </c>
      <c r="H7" s="43">
        <v>-0.40465797112334712</v>
      </c>
    </row>
    <row r="8" spans="1:9" s="3" customFormat="1" ht="30" customHeight="1" x14ac:dyDescent="0.25">
      <c r="A8" s="50" t="s">
        <v>46</v>
      </c>
      <c r="B8" s="161">
        <v>3583815</v>
      </c>
      <c r="C8" s="119">
        <v>7131020</v>
      </c>
      <c r="D8" s="161">
        <v>2834238</v>
      </c>
      <c r="E8" s="119">
        <v>4107761</v>
      </c>
      <c r="F8" s="141"/>
      <c r="G8" s="59">
        <v>-0.20915616458996911</v>
      </c>
      <c r="H8" s="43">
        <v>-0.42395884459726663</v>
      </c>
      <c r="I8" s="102"/>
    </row>
    <row r="9" spans="1:9" s="4" customFormat="1" ht="24.95" customHeight="1" x14ac:dyDescent="0.25">
      <c r="A9" s="51" t="s">
        <v>3</v>
      </c>
      <c r="B9" s="84">
        <v>51300</v>
      </c>
      <c r="C9" s="236">
        <v>99500</v>
      </c>
      <c r="D9" s="84">
        <v>35200</v>
      </c>
      <c r="E9" s="236">
        <v>54700</v>
      </c>
      <c r="F9" s="142" t="s">
        <v>117</v>
      </c>
      <c r="G9" s="181">
        <v>-0.31384015594541914</v>
      </c>
      <c r="H9" s="182">
        <v>-0.45025125628140705</v>
      </c>
      <c r="I9" s="102"/>
    </row>
    <row r="10" spans="1:9" s="4" customFormat="1" ht="24.6" customHeight="1" x14ac:dyDescent="0.25">
      <c r="A10" s="51" t="s">
        <v>4</v>
      </c>
      <c r="B10" s="84">
        <v>77180</v>
      </c>
      <c r="C10" s="236">
        <v>156732</v>
      </c>
      <c r="D10" s="84">
        <v>66837</v>
      </c>
      <c r="E10" s="236">
        <v>117364</v>
      </c>
      <c r="F10" s="142" t="s">
        <v>118</v>
      </c>
      <c r="G10" s="181">
        <v>-0.1340114019175952</v>
      </c>
      <c r="H10" s="182">
        <v>-0.25118035882908407</v>
      </c>
      <c r="I10" s="102"/>
    </row>
    <row r="11" spans="1:9" s="4" customFormat="1" ht="24.95" customHeight="1" x14ac:dyDescent="0.25">
      <c r="A11" s="51" t="s">
        <v>40</v>
      </c>
      <c r="B11" s="230" t="s">
        <v>102</v>
      </c>
      <c r="C11" s="173">
        <v>63914</v>
      </c>
      <c r="D11" s="230" t="s">
        <v>102</v>
      </c>
      <c r="E11" s="173">
        <v>35590</v>
      </c>
      <c r="F11" s="143" t="s">
        <v>144</v>
      </c>
      <c r="G11" s="244" t="s">
        <v>35</v>
      </c>
      <c r="H11" s="249">
        <v>-0.443157993553838</v>
      </c>
      <c r="I11" s="250"/>
    </row>
    <row r="12" spans="1:9" s="4" customFormat="1" ht="24.95" customHeight="1" x14ac:dyDescent="0.25">
      <c r="A12" s="51" t="s">
        <v>141</v>
      </c>
      <c r="B12" s="164">
        <v>622359</v>
      </c>
      <c r="C12" s="255">
        <v>1232152</v>
      </c>
      <c r="D12" s="164">
        <v>405487</v>
      </c>
      <c r="E12" s="256">
        <v>551234</v>
      </c>
      <c r="F12" s="144" t="s">
        <v>48</v>
      </c>
      <c r="G12" s="181">
        <v>-0.34846768504994707</v>
      </c>
      <c r="H12" s="182">
        <v>-0.55262500081158816</v>
      </c>
      <c r="I12" s="102"/>
    </row>
    <row r="13" spans="1:9" s="4" customFormat="1" ht="24.95" customHeight="1" x14ac:dyDescent="0.25">
      <c r="A13" s="209" t="s">
        <v>152</v>
      </c>
      <c r="B13" s="84">
        <v>1345571</v>
      </c>
      <c r="C13" s="236">
        <v>2645838</v>
      </c>
      <c r="D13" s="84">
        <v>1080470</v>
      </c>
      <c r="E13" s="236">
        <v>1595742</v>
      </c>
      <c r="F13" s="142" t="s">
        <v>119</v>
      </c>
      <c r="G13" s="181">
        <v>-0.19701747436590111</v>
      </c>
      <c r="H13" s="182">
        <v>-0.39688597714599305</v>
      </c>
      <c r="I13" s="102"/>
    </row>
    <row r="14" spans="1:9" s="4" customFormat="1" ht="24.95" customHeight="1" x14ac:dyDescent="0.25">
      <c r="A14" s="51" t="s">
        <v>6</v>
      </c>
      <c r="B14" s="84">
        <v>238166</v>
      </c>
      <c r="C14" s="236">
        <v>510371</v>
      </c>
      <c r="D14" s="84">
        <v>181121</v>
      </c>
      <c r="E14" s="236">
        <v>272164</v>
      </c>
      <c r="F14" s="142" t="s">
        <v>120</v>
      </c>
      <c r="G14" s="181">
        <v>-0.23951781530529126</v>
      </c>
      <c r="H14" s="182">
        <v>-0.46673302362399116</v>
      </c>
      <c r="I14" s="102"/>
    </row>
    <row r="15" spans="1:9" s="4" customFormat="1" ht="24.95" customHeight="1" x14ac:dyDescent="0.25">
      <c r="A15" s="80" t="s">
        <v>147</v>
      </c>
      <c r="B15" s="162" t="s">
        <v>111</v>
      </c>
      <c r="C15" s="154"/>
      <c r="D15" s="162" t="s">
        <v>111</v>
      </c>
      <c r="E15" s="154"/>
      <c r="F15" s="143" t="s">
        <v>123</v>
      </c>
      <c r="G15" s="181" t="s">
        <v>35</v>
      </c>
      <c r="H15" s="182" t="s">
        <v>35</v>
      </c>
      <c r="I15" s="102"/>
    </row>
    <row r="16" spans="1:9" s="4" customFormat="1" ht="24.95" customHeight="1" x14ac:dyDescent="0.25">
      <c r="A16" s="51" t="s">
        <v>7</v>
      </c>
      <c r="B16" s="84">
        <v>94471</v>
      </c>
      <c r="C16" s="236">
        <v>184072</v>
      </c>
      <c r="D16" s="84">
        <v>77204</v>
      </c>
      <c r="E16" s="236">
        <v>117350</v>
      </c>
      <c r="F16" s="142" t="s">
        <v>121</v>
      </c>
      <c r="G16" s="181">
        <v>-0.18277566660668354</v>
      </c>
      <c r="H16" s="182">
        <v>-0.36247772610717544</v>
      </c>
      <c r="I16" s="102"/>
    </row>
    <row r="17" spans="1:9" s="4" customFormat="1" ht="24.95" customHeight="1" x14ac:dyDescent="0.25">
      <c r="A17" s="51" t="s">
        <v>8</v>
      </c>
      <c r="B17" s="84">
        <v>756966</v>
      </c>
      <c r="C17" s="236">
        <v>1536790</v>
      </c>
      <c r="D17" s="84">
        <v>647215</v>
      </c>
      <c r="E17" s="236">
        <v>955839</v>
      </c>
      <c r="F17" s="142" t="s">
        <v>122</v>
      </c>
      <c r="G17" s="181">
        <v>-0.14498801795589233</v>
      </c>
      <c r="H17" s="182">
        <v>-0.3780288783763559</v>
      </c>
      <c r="I17" s="102"/>
    </row>
    <row r="18" spans="1:9" s="4" customFormat="1" ht="24.95" customHeight="1" x14ac:dyDescent="0.25">
      <c r="A18" s="80" t="s">
        <v>52</v>
      </c>
      <c r="B18" s="162" t="s">
        <v>111</v>
      </c>
      <c r="C18" s="154"/>
      <c r="D18" s="162" t="s">
        <v>111</v>
      </c>
      <c r="E18" s="154"/>
      <c r="F18" s="143" t="s">
        <v>125</v>
      </c>
      <c r="G18" s="181" t="s">
        <v>35</v>
      </c>
      <c r="H18" s="182" t="s">
        <v>35</v>
      </c>
      <c r="I18" s="102"/>
    </row>
    <row r="19" spans="1:9" s="4" customFormat="1" ht="24.95" customHeight="1" x14ac:dyDescent="0.25">
      <c r="A19" s="51" t="s">
        <v>9</v>
      </c>
      <c r="B19" s="84">
        <v>397802</v>
      </c>
      <c r="C19" s="236">
        <v>701651</v>
      </c>
      <c r="D19" s="84">
        <v>340704</v>
      </c>
      <c r="E19" s="236">
        <v>407778</v>
      </c>
      <c r="F19" s="142" t="s">
        <v>124</v>
      </c>
      <c r="G19" s="181">
        <v>-0.14353371777919666</v>
      </c>
      <c r="H19" s="182">
        <v>-0.4188307292371849</v>
      </c>
      <c r="I19" s="102"/>
    </row>
    <row r="20" spans="1:9" s="3" customFormat="1" ht="30" customHeight="1" x14ac:dyDescent="0.25">
      <c r="A20" s="50" t="s">
        <v>47</v>
      </c>
      <c r="B20" s="161">
        <v>1153509</v>
      </c>
      <c r="C20" s="119">
        <v>2348472</v>
      </c>
      <c r="D20" s="161">
        <v>1014872</v>
      </c>
      <c r="E20" s="119">
        <v>1535779</v>
      </c>
      <c r="F20" s="141"/>
      <c r="G20" s="59">
        <v>-0.1201871853622295</v>
      </c>
      <c r="H20" s="43">
        <v>-0.34605181581896649</v>
      </c>
      <c r="I20" s="102"/>
    </row>
    <row r="21" spans="1:9" s="4" customFormat="1" ht="19.899999999999999" customHeight="1" x14ac:dyDescent="0.25">
      <c r="A21" s="51" t="s">
        <v>10</v>
      </c>
      <c r="B21" s="257">
        <v>364473</v>
      </c>
      <c r="C21" s="258">
        <v>750023</v>
      </c>
      <c r="D21" s="257">
        <v>324498</v>
      </c>
      <c r="E21" s="258">
        <v>506474</v>
      </c>
      <c r="F21" s="142" t="s">
        <v>126</v>
      </c>
      <c r="G21" s="181">
        <v>-0.10967890625643051</v>
      </c>
      <c r="H21" s="182">
        <v>-0.32472204185738307</v>
      </c>
      <c r="I21" s="102"/>
    </row>
    <row r="22" spans="1:9" s="5" customFormat="1" ht="24.95" customHeight="1" x14ac:dyDescent="0.25">
      <c r="A22" s="51" t="s">
        <v>11</v>
      </c>
      <c r="B22" s="205">
        <v>143111</v>
      </c>
      <c r="C22" s="173">
        <v>283926</v>
      </c>
      <c r="D22" s="205">
        <v>127571</v>
      </c>
      <c r="E22" s="173">
        <v>191399</v>
      </c>
      <c r="F22" s="143" t="s">
        <v>127</v>
      </c>
      <c r="G22" s="181">
        <v>-0.10858704082844783</v>
      </c>
      <c r="H22" s="182">
        <v>-0.32588420926579464</v>
      </c>
      <c r="I22" s="102"/>
    </row>
    <row r="23" spans="1:9" s="5" customFormat="1" ht="24.95" customHeight="1" x14ac:dyDescent="0.25">
      <c r="A23" s="51" t="s">
        <v>12</v>
      </c>
      <c r="B23" s="84">
        <v>171628</v>
      </c>
      <c r="C23" s="236">
        <v>359872</v>
      </c>
      <c r="D23" s="84">
        <v>148861</v>
      </c>
      <c r="E23" s="236">
        <v>201120</v>
      </c>
      <c r="F23" s="142" t="s">
        <v>96</v>
      </c>
      <c r="G23" s="181">
        <v>-0.13265318013377769</v>
      </c>
      <c r="H23" s="182">
        <v>-0.44113462564467365</v>
      </c>
      <c r="I23" s="102"/>
    </row>
    <row r="24" spans="1:9" s="4" customFormat="1" ht="24.95" customHeight="1" x14ac:dyDescent="0.25">
      <c r="A24" s="51" t="s">
        <v>13</v>
      </c>
      <c r="B24" s="84">
        <v>131651</v>
      </c>
      <c r="C24" s="236">
        <v>263367</v>
      </c>
      <c r="D24" s="84">
        <v>123059</v>
      </c>
      <c r="E24" s="236">
        <v>187717</v>
      </c>
      <c r="F24" s="142" t="s">
        <v>128</v>
      </c>
      <c r="G24" s="181">
        <v>-6.5263461728357508E-2</v>
      </c>
      <c r="H24" s="182">
        <v>-0.28724175769933213</v>
      </c>
      <c r="I24" s="102"/>
    </row>
    <row r="25" spans="1:9" s="4" customFormat="1" ht="24.95" customHeight="1" x14ac:dyDescent="0.25">
      <c r="A25" s="51" t="s">
        <v>112</v>
      </c>
      <c r="B25" s="205">
        <v>292439</v>
      </c>
      <c r="C25" s="173">
        <v>588342</v>
      </c>
      <c r="D25" s="205">
        <v>252620</v>
      </c>
      <c r="E25" s="173">
        <v>384603</v>
      </c>
      <c r="F25" s="143" t="s">
        <v>119</v>
      </c>
      <c r="G25" s="181">
        <v>-0.13616172945468974</v>
      </c>
      <c r="H25" s="182">
        <v>-0.34629348236229951</v>
      </c>
      <c r="I25" s="102"/>
    </row>
    <row r="26" spans="1:9" s="4" customFormat="1" ht="24.95" customHeight="1" thickBot="1" x14ac:dyDescent="0.3">
      <c r="A26" s="52" t="s">
        <v>15</v>
      </c>
      <c r="B26" s="206">
        <v>50207</v>
      </c>
      <c r="C26" s="207">
        <v>102942</v>
      </c>
      <c r="D26" s="206">
        <v>38263</v>
      </c>
      <c r="E26" s="207">
        <v>64466</v>
      </c>
      <c r="F26" s="142" t="s">
        <v>48</v>
      </c>
      <c r="G26" s="181">
        <v>-0.23789511422709986</v>
      </c>
      <c r="H26" s="182">
        <v>-0.37376386703192088</v>
      </c>
      <c r="I26" s="102"/>
    </row>
    <row r="27" spans="1:9" s="3" customFormat="1" ht="30" customHeight="1" x14ac:dyDescent="0.25">
      <c r="A27" s="53" t="s">
        <v>74</v>
      </c>
      <c r="B27" s="167">
        <v>865889</v>
      </c>
      <c r="C27" s="168">
        <v>1783460</v>
      </c>
      <c r="D27" s="167">
        <v>811326</v>
      </c>
      <c r="E27" s="168">
        <v>1297630</v>
      </c>
      <c r="F27" s="141"/>
      <c r="G27" s="59">
        <v>-6.3013850505087787E-2</v>
      </c>
      <c r="H27" s="43">
        <v>-0.27240868872865109</v>
      </c>
      <c r="I27" s="102"/>
    </row>
    <row r="28" spans="1:9" s="6" customFormat="1" ht="24.95" customHeight="1" x14ac:dyDescent="0.25">
      <c r="A28" s="51" t="s">
        <v>14</v>
      </c>
      <c r="B28" s="84">
        <v>9361</v>
      </c>
      <c r="C28" s="236">
        <v>22902</v>
      </c>
      <c r="D28" s="84">
        <v>9499</v>
      </c>
      <c r="E28" s="236">
        <v>9533</v>
      </c>
      <c r="F28" s="142" t="s">
        <v>129</v>
      </c>
      <c r="G28" s="181">
        <v>1.4742014742014753E-2</v>
      </c>
      <c r="H28" s="182">
        <v>-0.58374814426687627</v>
      </c>
      <c r="I28" s="102"/>
    </row>
    <row r="29" spans="1:9" s="7" customFormat="1" ht="30" customHeight="1" x14ac:dyDescent="0.25">
      <c r="A29" s="54" t="s">
        <v>16</v>
      </c>
      <c r="B29" s="166">
        <v>495012</v>
      </c>
      <c r="C29" s="70">
        <v>1025500</v>
      </c>
      <c r="D29" s="166">
        <v>460682</v>
      </c>
      <c r="E29" s="70">
        <v>769370</v>
      </c>
      <c r="F29" s="141"/>
      <c r="G29" s="59">
        <v>-6.9351854096466381E-2</v>
      </c>
      <c r="H29" s="43">
        <v>-0.24976109215017062</v>
      </c>
      <c r="I29" s="102"/>
    </row>
    <row r="30" spans="1:9" s="4" customFormat="1" ht="24.95" customHeight="1" x14ac:dyDescent="0.25">
      <c r="A30" s="51" t="s">
        <v>17</v>
      </c>
      <c r="B30" s="84">
        <v>419024</v>
      </c>
      <c r="C30" s="236">
        <v>868129</v>
      </c>
      <c r="D30" s="84">
        <v>356842</v>
      </c>
      <c r="E30" s="236">
        <v>577869</v>
      </c>
      <c r="F30" s="142" t="s">
        <v>130</v>
      </c>
      <c r="G30" s="181">
        <v>-0.1483972278437512</v>
      </c>
      <c r="H30" s="182">
        <v>-0.33435123121102972</v>
      </c>
      <c r="I30" s="102"/>
    </row>
    <row r="31" spans="1:9" s="4" customFormat="1" ht="24.95" customHeight="1" x14ac:dyDescent="0.25">
      <c r="A31" s="51" t="s">
        <v>151</v>
      </c>
      <c r="B31" s="84">
        <v>285</v>
      </c>
      <c r="C31" s="236">
        <v>1140</v>
      </c>
      <c r="D31" s="84">
        <v>670</v>
      </c>
      <c r="E31" s="236">
        <v>873</v>
      </c>
      <c r="F31" s="142" t="s">
        <v>130</v>
      </c>
      <c r="G31" s="181">
        <v>1.3508771929824563</v>
      </c>
      <c r="H31" s="182">
        <v>-0.23421052631578942</v>
      </c>
      <c r="I31" s="102"/>
    </row>
    <row r="32" spans="1:9" s="4" customFormat="1" ht="24.95" customHeight="1" x14ac:dyDescent="0.25">
      <c r="A32" s="51" t="s">
        <v>42</v>
      </c>
      <c r="B32" s="84">
        <v>5799</v>
      </c>
      <c r="C32" s="236">
        <v>13007</v>
      </c>
      <c r="D32" s="84">
        <v>7584</v>
      </c>
      <c r="E32" s="236">
        <v>13733</v>
      </c>
      <c r="F32" s="142" t="s">
        <v>130</v>
      </c>
      <c r="G32" s="181">
        <v>0.30781169167097766</v>
      </c>
      <c r="H32" s="182">
        <v>5.5816099023602739E-2</v>
      </c>
      <c r="I32" s="102"/>
    </row>
    <row r="33" spans="1:9" s="4" customFormat="1" ht="24.95" customHeight="1" x14ac:dyDescent="0.25">
      <c r="A33" s="51" t="s">
        <v>81</v>
      </c>
      <c r="B33" s="84">
        <v>8658</v>
      </c>
      <c r="C33" s="236">
        <v>20270</v>
      </c>
      <c r="D33" s="84">
        <v>18586</v>
      </c>
      <c r="E33" s="236">
        <v>31554</v>
      </c>
      <c r="F33" s="142" t="s">
        <v>130</v>
      </c>
      <c r="G33" s="181">
        <v>1.1466851466851469</v>
      </c>
      <c r="H33" s="182">
        <v>0.55668475579674404</v>
      </c>
      <c r="I33" s="102"/>
    </row>
    <row r="34" spans="1:9" s="4" customFormat="1" ht="24.95" customHeight="1" x14ac:dyDescent="0.25">
      <c r="A34" s="51" t="s">
        <v>18</v>
      </c>
      <c r="B34" s="84">
        <v>1741</v>
      </c>
      <c r="C34" s="259">
        <v>2949</v>
      </c>
      <c r="D34" s="84">
        <v>1365</v>
      </c>
      <c r="E34" s="259">
        <v>1886</v>
      </c>
      <c r="F34" s="142" t="s">
        <v>131</v>
      </c>
      <c r="G34" s="181">
        <v>-0.21596783457782887</v>
      </c>
      <c r="H34" s="182">
        <v>-0.36046117327907767</v>
      </c>
      <c r="I34" s="102"/>
    </row>
    <row r="35" spans="1:9" s="4" customFormat="1" ht="24.95" customHeight="1" x14ac:dyDescent="0.25">
      <c r="A35" s="220" t="s">
        <v>39</v>
      </c>
      <c r="B35" s="237">
        <v>59505</v>
      </c>
      <c r="C35" s="260">
        <v>120005</v>
      </c>
      <c r="D35" s="237">
        <v>75635</v>
      </c>
      <c r="E35" s="260">
        <v>143455</v>
      </c>
      <c r="F35" s="142" t="s">
        <v>130</v>
      </c>
      <c r="G35" s="181">
        <v>0.27106965801193184</v>
      </c>
      <c r="H35" s="182">
        <v>0.19540852464480651</v>
      </c>
      <c r="I35" s="102"/>
    </row>
    <row r="36" spans="1:9" s="7" customFormat="1" ht="30" customHeight="1" x14ac:dyDescent="0.25">
      <c r="A36" s="51" t="s">
        <v>19</v>
      </c>
      <c r="B36" s="84">
        <v>361516</v>
      </c>
      <c r="C36" s="236">
        <v>735058</v>
      </c>
      <c r="D36" s="84">
        <v>341145</v>
      </c>
      <c r="E36" s="236">
        <v>518727</v>
      </c>
      <c r="F36" s="145" t="s">
        <v>132</v>
      </c>
      <c r="G36" s="59">
        <v>-5.6348819969240682E-2</v>
      </c>
      <c r="H36" s="43">
        <v>-0.29430466711470382</v>
      </c>
      <c r="I36" s="102"/>
    </row>
    <row r="37" spans="1:9" s="8" customFormat="1" ht="39.950000000000003" customHeight="1" x14ac:dyDescent="0.25">
      <c r="A37" s="31" t="s">
        <v>20</v>
      </c>
      <c r="B37" s="170">
        <v>5166362</v>
      </c>
      <c r="C37" s="120">
        <v>10439742</v>
      </c>
      <c r="D37" s="170">
        <v>4552953</v>
      </c>
      <c r="E37" s="120">
        <v>6132486</v>
      </c>
      <c r="F37" s="146"/>
      <c r="G37" s="59">
        <v>-0.11873132389871244</v>
      </c>
      <c r="H37" s="43">
        <v>-0.41258260980012729</v>
      </c>
      <c r="I37" s="102"/>
    </row>
    <row r="38" spans="1:9" s="3" customFormat="1" ht="30" customHeight="1" x14ac:dyDescent="0.25">
      <c r="A38" s="50" t="s">
        <v>43</v>
      </c>
      <c r="B38" s="170">
        <v>4373745</v>
      </c>
      <c r="C38" s="120">
        <v>8765755</v>
      </c>
      <c r="D38" s="170">
        <v>3886250</v>
      </c>
      <c r="E38" s="120">
        <v>5297869</v>
      </c>
      <c r="F38" s="141"/>
      <c r="G38" s="59">
        <v>-0.11145940149688649</v>
      </c>
      <c r="H38" s="43">
        <v>-0.39561749102045407</v>
      </c>
      <c r="I38" s="102"/>
    </row>
    <row r="39" spans="1:9" s="4" customFormat="1" ht="24.95" customHeight="1" x14ac:dyDescent="0.25">
      <c r="A39" s="51" t="s">
        <v>21</v>
      </c>
      <c r="B39" s="261">
        <v>481178</v>
      </c>
      <c r="C39" s="262">
        <v>994626</v>
      </c>
      <c r="D39" s="261">
        <v>383379</v>
      </c>
      <c r="E39" s="262">
        <v>554412</v>
      </c>
      <c r="F39" s="142" t="s">
        <v>133</v>
      </c>
      <c r="G39" s="181">
        <v>-0.20324910947715813</v>
      </c>
      <c r="H39" s="182">
        <v>-0.44259249205228901</v>
      </c>
      <c r="I39" s="102"/>
    </row>
    <row r="40" spans="1:9" s="4" customFormat="1" ht="24.95" customHeight="1" x14ac:dyDescent="0.25">
      <c r="A40" s="51" t="s">
        <v>22</v>
      </c>
      <c r="B40" s="261">
        <v>1045679</v>
      </c>
      <c r="C40" s="263">
        <v>2097676</v>
      </c>
      <c r="D40" s="261">
        <v>961918</v>
      </c>
      <c r="E40" s="263">
        <v>1248636</v>
      </c>
      <c r="F40" s="142" t="s">
        <v>133</v>
      </c>
      <c r="G40" s="181">
        <v>-8.010201983591525E-2</v>
      </c>
      <c r="H40" s="182">
        <v>-0.40475268821305099</v>
      </c>
      <c r="I40" s="102"/>
    </row>
    <row r="41" spans="1:9" s="4" customFormat="1" ht="24.95" customHeight="1" x14ac:dyDescent="0.25">
      <c r="A41" s="51" t="s">
        <v>75</v>
      </c>
      <c r="B41" s="261">
        <v>2846888</v>
      </c>
      <c r="C41" s="263">
        <v>5673453</v>
      </c>
      <c r="D41" s="261">
        <v>2540953</v>
      </c>
      <c r="E41" s="263">
        <v>3494821</v>
      </c>
      <c r="F41" s="142" t="s">
        <v>133</v>
      </c>
      <c r="G41" s="181">
        <v>-0.10746295604182532</v>
      </c>
      <c r="H41" s="182">
        <v>-0.3840045912075063</v>
      </c>
      <c r="I41" s="102"/>
    </row>
    <row r="42" spans="1:9" s="3" customFormat="1" ht="30" customHeight="1" x14ac:dyDescent="0.25">
      <c r="A42" s="50" t="s">
        <v>44</v>
      </c>
      <c r="B42" s="170">
        <v>792617</v>
      </c>
      <c r="C42" s="120">
        <v>1673987</v>
      </c>
      <c r="D42" s="170">
        <v>666703</v>
      </c>
      <c r="E42" s="120">
        <v>834617</v>
      </c>
      <c r="F42" s="141"/>
      <c r="G42" s="59">
        <v>-0.15885856599088843</v>
      </c>
      <c r="H42" s="43">
        <v>-0.50141966454936626</v>
      </c>
      <c r="I42" s="102"/>
    </row>
    <row r="43" spans="1:9" s="4" customFormat="1" ht="25.5" customHeight="1" x14ac:dyDescent="0.25">
      <c r="A43" s="51" t="s">
        <v>140</v>
      </c>
      <c r="B43" s="84">
        <v>76692</v>
      </c>
      <c r="C43" s="236">
        <v>161182</v>
      </c>
      <c r="D43" s="84">
        <v>65980</v>
      </c>
      <c r="E43" s="236">
        <v>86439</v>
      </c>
      <c r="F43" s="142" t="s">
        <v>134</v>
      </c>
      <c r="G43" s="181">
        <v>-0.13967558545871794</v>
      </c>
      <c r="H43" s="182">
        <v>-0.46371803303098358</v>
      </c>
      <c r="I43" s="102"/>
    </row>
    <row r="44" spans="1:9" s="4" customFormat="1" ht="25.5" customHeight="1" x14ac:dyDescent="0.25">
      <c r="A44" s="51" t="s">
        <v>24</v>
      </c>
      <c r="B44" s="84">
        <v>697847</v>
      </c>
      <c r="C44" s="236">
        <v>1474305</v>
      </c>
      <c r="D44" s="84">
        <v>585892</v>
      </c>
      <c r="E44" s="236">
        <v>729266</v>
      </c>
      <c r="F44" s="142" t="s">
        <v>99</v>
      </c>
      <c r="G44" s="181">
        <v>-0.1604291485096303</v>
      </c>
      <c r="H44" s="182">
        <v>-0.50534930017872826</v>
      </c>
      <c r="I44" s="102"/>
    </row>
    <row r="45" spans="1:9" s="4" customFormat="1" ht="25.5" customHeight="1" x14ac:dyDescent="0.25">
      <c r="A45" s="51" t="s">
        <v>63</v>
      </c>
      <c r="B45" s="205">
        <v>18078</v>
      </c>
      <c r="C45" s="173">
        <v>38500</v>
      </c>
      <c r="D45" s="205">
        <v>14831</v>
      </c>
      <c r="E45" s="173">
        <v>18912</v>
      </c>
      <c r="F45" s="142" t="s">
        <v>48</v>
      </c>
      <c r="G45" s="181">
        <v>-0.17961057639119371</v>
      </c>
      <c r="H45" s="182">
        <v>-0.50877922077922078</v>
      </c>
      <c r="I45" s="102"/>
    </row>
    <row r="46" spans="1:9" s="8" customFormat="1" ht="39.950000000000003" customHeight="1" x14ac:dyDescent="0.25">
      <c r="A46" s="31" t="s">
        <v>25</v>
      </c>
      <c r="B46" s="170">
        <v>12174183</v>
      </c>
      <c r="C46" s="120">
        <v>23812847</v>
      </c>
      <c r="D46" s="170">
        <v>8445952</v>
      </c>
      <c r="E46" s="120">
        <v>17762263</v>
      </c>
      <c r="F46" s="146"/>
      <c r="G46" s="59">
        <v>-0.30624075553981733</v>
      </c>
      <c r="H46" s="43">
        <v>-0.25408906377301299</v>
      </c>
      <c r="I46" s="102"/>
    </row>
    <row r="47" spans="1:9" s="4" customFormat="1" ht="24.95" customHeight="1" x14ac:dyDescent="0.25">
      <c r="A47" s="51" t="s">
        <v>26</v>
      </c>
      <c r="B47" s="84">
        <v>6335731</v>
      </c>
      <c r="C47" s="236">
        <v>12156087</v>
      </c>
      <c r="D47" s="84">
        <v>3474212</v>
      </c>
      <c r="E47" s="236">
        <v>10112439</v>
      </c>
      <c r="F47" s="142" t="s">
        <v>135</v>
      </c>
      <c r="G47" s="181">
        <v>-0.45164780512303948</v>
      </c>
      <c r="H47" s="182">
        <v>-0.16811725681134071</v>
      </c>
      <c r="I47" s="102"/>
    </row>
    <row r="48" spans="1:9" s="4" customFormat="1" ht="24.95" customHeight="1" x14ac:dyDescent="0.25">
      <c r="A48" s="51" t="s">
        <v>27</v>
      </c>
      <c r="B48" s="152">
        <v>1329174</v>
      </c>
      <c r="C48" s="179">
        <v>2465478</v>
      </c>
      <c r="D48" s="152">
        <v>998783</v>
      </c>
      <c r="E48" s="179">
        <v>1172582</v>
      </c>
      <c r="F48" s="142" t="s">
        <v>136</v>
      </c>
      <c r="G48" s="181">
        <v>-0.24856865993466615</v>
      </c>
      <c r="H48" s="182">
        <v>-0.52439973100550885</v>
      </c>
      <c r="I48" s="102"/>
    </row>
    <row r="49" spans="1:9" s="4" customFormat="1" ht="24.95" customHeight="1" x14ac:dyDescent="0.25">
      <c r="A49" s="51" t="s">
        <v>37</v>
      </c>
      <c r="B49" s="84">
        <v>314104</v>
      </c>
      <c r="C49" s="236">
        <v>592439</v>
      </c>
      <c r="D49" s="264">
        <v>261010</v>
      </c>
      <c r="E49" s="265">
        <v>299774</v>
      </c>
      <c r="F49" s="134" t="s">
        <v>143</v>
      </c>
      <c r="G49" s="244">
        <v>-0.16903318646053533</v>
      </c>
      <c r="H49" s="249">
        <v>-0.49400022618362394</v>
      </c>
      <c r="I49" s="250"/>
    </row>
    <row r="50" spans="1:9" s="4" customFormat="1" ht="24.95" customHeight="1" x14ac:dyDescent="0.25">
      <c r="A50" s="51" t="s">
        <v>28</v>
      </c>
      <c r="B50" s="164">
        <v>2555231</v>
      </c>
      <c r="C50" s="165">
        <v>4972689</v>
      </c>
      <c r="D50" s="164">
        <v>2360178</v>
      </c>
      <c r="E50" s="165">
        <v>3620635</v>
      </c>
      <c r="F50" s="142" t="s">
        <v>137</v>
      </c>
      <c r="G50" s="181">
        <v>-7.6334781473768931E-2</v>
      </c>
      <c r="H50" s="182">
        <v>-0.27189595005840905</v>
      </c>
      <c r="I50" s="102"/>
    </row>
    <row r="51" spans="1:9" s="4" customFormat="1" ht="24.6" customHeight="1" x14ac:dyDescent="0.25">
      <c r="A51" s="51" t="s">
        <v>29</v>
      </c>
      <c r="B51" s="230" t="s">
        <v>102</v>
      </c>
      <c r="C51" s="165">
        <v>297292</v>
      </c>
      <c r="D51" s="230" t="s">
        <v>102</v>
      </c>
      <c r="E51" s="165">
        <v>166049</v>
      </c>
      <c r="F51" s="142" t="s">
        <v>101</v>
      </c>
      <c r="G51" s="244" t="s">
        <v>35</v>
      </c>
      <c r="H51" s="249">
        <v>-0.4414615933156627</v>
      </c>
      <c r="I51" s="250"/>
    </row>
    <row r="52" spans="1:9" s="4" customFormat="1" ht="24.95" customHeight="1" x14ac:dyDescent="0.25">
      <c r="A52" s="51" t="s">
        <v>80</v>
      </c>
      <c r="B52" s="164">
        <v>66802</v>
      </c>
      <c r="C52" s="165">
        <v>113908</v>
      </c>
      <c r="D52" s="164">
        <v>33277</v>
      </c>
      <c r="E52" s="165">
        <v>40591</v>
      </c>
      <c r="F52" s="142" t="s">
        <v>100</v>
      </c>
      <c r="G52" s="181">
        <v>-0.5018562318493458</v>
      </c>
      <c r="H52" s="182">
        <v>-0.64365101660989565</v>
      </c>
      <c r="I52" s="102"/>
    </row>
    <row r="53" spans="1:9" s="4" customFormat="1" ht="24.95" customHeight="1" x14ac:dyDescent="0.25">
      <c r="A53" s="51" t="s">
        <v>30</v>
      </c>
      <c r="B53" s="164">
        <v>957402</v>
      </c>
      <c r="C53" s="165">
        <v>2028332</v>
      </c>
      <c r="D53" s="164">
        <v>809901</v>
      </c>
      <c r="E53" s="165">
        <v>1627643</v>
      </c>
      <c r="F53" s="142" t="s">
        <v>138</v>
      </c>
      <c r="G53" s="181">
        <v>-0.15406381018631676</v>
      </c>
      <c r="H53" s="182">
        <v>-0.19754606247892359</v>
      </c>
      <c r="I53" s="102"/>
    </row>
    <row r="54" spans="1:9" s="4" customFormat="1" ht="24.95" customHeight="1" x14ac:dyDescent="0.25">
      <c r="A54" s="51" t="s">
        <v>31</v>
      </c>
      <c r="B54" s="164">
        <v>54252</v>
      </c>
      <c r="C54" s="165">
        <v>120677</v>
      </c>
      <c r="D54" s="164">
        <v>54909</v>
      </c>
      <c r="E54" s="165">
        <v>111020</v>
      </c>
      <c r="F54" s="147" t="s">
        <v>98</v>
      </c>
      <c r="G54" s="181">
        <v>1.21101526211016E-2</v>
      </c>
      <c r="H54" s="182">
        <v>-8.0023533896268595E-2</v>
      </c>
      <c r="I54" s="102"/>
    </row>
    <row r="55" spans="1:9" s="4" customFormat="1" ht="24.95" customHeight="1" x14ac:dyDescent="0.25">
      <c r="A55" s="51" t="s">
        <v>32</v>
      </c>
      <c r="B55" s="164">
        <v>561487</v>
      </c>
      <c r="C55" s="165">
        <v>1065945</v>
      </c>
      <c r="D55" s="164">
        <v>453682</v>
      </c>
      <c r="E55" s="165">
        <v>611530</v>
      </c>
      <c r="F55" s="142" t="s">
        <v>97</v>
      </c>
      <c r="G55" s="181">
        <v>-0.19199910238349238</v>
      </c>
      <c r="H55" s="182">
        <v>-0.42630248277350147</v>
      </c>
      <c r="I55" s="102"/>
    </row>
    <row r="56" spans="1:9" s="8" customFormat="1" ht="33.75" customHeight="1" x14ac:dyDescent="0.25">
      <c r="A56" s="31" t="s">
        <v>33</v>
      </c>
      <c r="B56" s="170">
        <v>272024</v>
      </c>
      <c r="C56" s="120">
        <v>550955</v>
      </c>
      <c r="D56" s="170">
        <v>203022</v>
      </c>
      <c r="E56" s="120">
        <v>295156</v>
      </c>
      <c r="F56" s="146"/>
      <c r="G56" s="59">
        <v>-0.25366144163750259</v>
      </c>
      <c r="H56" s="43">
        <v>-0.46428292691780637</v>
      </c>
      <c r="I56" s="102"/>
    </row>
    <row r="57" spans="1:9" s="8" customFormat="1" ht="25.5" customHeight="1" x14ac:dyDescent="0.25">
      <c r="A57" s="100" t="s">
        <v>83</v>
      </c>
      <c r="B57" s="266">
        <v>19725</v>
      </c>
      <c r="C57" s="173">
        <v>39867</v>
      </c>
      <c r="D57" s="266">
        <v>754</v>
      </c>
      <c r="E57" s="173">
        <v>754</v>
      </c>
      <c r="F57" s="142" t="s">
        <v>48</v>
      </c>
      <c r="G57" s="181">
        <v>-0.96177439797211661</v>
      </c>
      <c r="H57" s="182">
        <v>-0.981087114656232</v>
      </c>
      <c r="I57" s="102"/>
    </row>
    <row r="58" spans="1:9" s="4" customFormat="1" ht="25.5" customHeight="1" x14ac:dyDescent="0.25">
      <c r="A58" s="51" t="s">
        <v>65</v>
      </c>
      <c r="B58" s="205">
        <v>98914</v>
      </c>
      <c r="C58" s="173">
        <v>207984</v>
      </c>
      <c r="D58" s="205">
        <v>74477</v>
      </c>
      <c r="E58" s="173">
        <v>113380</v>
      </c>
      <c r="F58" s="142" t="s">
        <v>48</v>
      </c>
      <c r="G58" s="181">
        <v>-0.24705299553147175</v>
      </c>
      <c r="H58" s="182">
        <v>-0.45486191245480423</v>
      </c>
    </row>
    <row r="59" spans="1:9" s="4" customFormat="1" ht="25.5" customHeight="1" thickBot="1" x14ac:dyDescent="0.3">
      <c r="A59" s="51" t="s">
        <v>34</v>
      </c>
      <c r="B59" s="84">
        <v>153385</v>
      </c>
      <c r="C59" s="236">
        <v>303104</v>
      </c>
      <c r="D59" s="84">
        <v>127791</v>
      </c>
      <c r="E59" s="236">
        <v>181022</v>
      </c>
      <c r="F59" s="148" t="s">
        <v>139</v>
      </c>
      <c r="G59" s="181">
        <v>-0.16686116634612247</v>
      </c>
      <c r="H59" s="182">
        <v>-0.40277264569256754</v>
      </c>
    </row>
    <row r="60" spans="1:9" s="9" customFormat="1" ht="45" customHeight="1" thickTop="1" thickBot="1" x14ac:dyDescent="0.3">
      <c r="A60" s="55" t="s">
        <v>41</v>
      </c>
      <c r="B60" s="267">
        <v>23215782</v>
      </c>
      <c r="C60" s="268">
        <v>46066496</v>
      </c>
      <c r="D60" s="267">
        <v>17862363</v>
      </c>
      <c r="E60" s="268">
        <v>31131075</v>
      </c>
      <c r="F60" s="146"/>
      <c r="G60" s="183">
        <v>-0.2305939554394506</v>
      </c>
      <c r="H60" s="184">
        <v>-0.32421439216909398</v>
      </c>
    </row>
    <row r="61" spans="1:9" ht="69.599999999999994" customHeight="1" thickTop="1" x14ac:dyDescent="0.25">
      <c r="A61" s="222"/>
      <c r="B61" s="117"/>
      <c r="C61" s="117"/>
      <c r="D61" s="117"/>
      <c r="E61" s="117"/>
      <c r="G61" s="223"/>
      <c r="H61" s="223"/>
    </row>
    <row r="62" spans="1:9" ht="128.1" customHeight="1" x14ac:dyDescent="0.25">
      <c r="A62" s="221" t="s">
        <v>114</v>
      </c>
      <c r="B62" s="117"/>
      <c r="C62" s="82"/>
      <c r="D62" s="117"/>
      <c r="E62" s="82"/>
    </row>
    <row r="63" spans="1:9" ht="25.15" customHeight="1" x14ac:dyDescent="0.25">
      <c r="A63" s="27" t="s">
        <v>70</v>
      </c>
      <c r="B63" s="82"/>
      <c r="C63" s="82"/>
      <c r="D63" s="82"/>
      <c r="E63" s="82"/>
    </row>
    <row r="64" spans="1:9" ht="25.15" customHeight="1" x14ac:dyDescent="0.25">
      <c r="A64" s="20" t="s">
        <v>148</v>
      </c>
      <c r="B64" s="82"/>
      <c r="C64" s="82"/>
      <c r="D64" s="82"/>
      <c r="E64" s="82"/>
    </row>
    <row r="65" spans="1:9" x14ac:dyDescent="0.25">
      <c r="C65" s="85"/>
      <c r="E65" s="85"/>
    </row>
    <row r="66" spans="1:9" ht="30.75" x14ac:dyDescent="0.25">
      <c r="B66" s="85"/>
      <c r="C66" s="85"/>
      <c r="D66" s="85"/>
      <c r="E66" s="85"/>
      <c r="G66" s="42" t="s">
        <v>54</v>
      </c>
      <c r="H66" s="42"/>
    </row>
    <row r="67" spans="1:9" s="37" customFormat="1" ht="30.75" x14ac:dyDescent="0.25">
      <c r="B67" s="105"/>
      <c r="C67" s="105"/>
      <c r="D67" s="105"/>
      <c r="E67" s="105"/>
      <c r="F67" s="136"/>
      <c r="G67" s="26" t="s">
        <v>35</v>
      </c>
      <c r="H67" s="19"/>
      <c r="I67"/>
    </row>
    <row r="68" spans="1:9" s="37" customFormat="1" ht="31.5" thickBot="1" x14ac:dyDescent="0.3">
      <c r="B68" s="105"/>
      <c r="C68" s="105"/>
      <c r="D68" s="105"/>
      <c r="E68" s="105"/>
      <c r="F68" s="136"/>
      <c r="G68" s="26"/>
      <c r="H68" s="19"/>
      <c r="I68"/>
    </row>
    <row r="69" spans="1:9" s="37" customFormat="1" ht="31.5" thickBot="1" x14ac:dyDescent="0.3">
      <c r="A69" s="30" t="s">
        <v>57</v>
      </c>
      <c r="B69" s="112"/>
      <c r="C69" s="107"/>
      <c r="D69" s="112"/>
      <c r="E69" s="107"/>
      <c r="F69" s="136"/>
      <c r="G69" s="128" t="s">
        <v>95</v>
      </c>
      <c r="H69" s="57"/>
      <c r="I69"/>
    </row>
    <row r="70" spans="1:9" s="37" customFormat="1" ht="26.25" thickTop="1" thickBot="1" x14ac:dyDescent="0.3">
      <c r="A70" s="38" t="s">
        <v>71</v>
      </c>
      <c r="B70" s="89"/>
      <c r="C70" s="89"/>
      <c r="D70" s="89"/>
      <c r="E70" s="89"/>
      <c r="F70" s="136"/>
      <c r="G70" s="35" t="s">
        <v>55</v>
      </c>
      <c r="H70" s="36" t="s">
        <v>56</v>
      </c>
      <c r="I70"/>
    </row>
    <row r="71" spans="1:9" s="4" customFormat="1" ht="33.75" customHeight="1" thickTop="1" thickBot="1" x14ac:dyDescent="0.4">
      <c r="A71" s="31" t="s">
        <v>91</v>
      </c>
      <c r="B71" s="110">
        <v>11470193</v>
      </c>
      <c r="C71" s="110">
        <v>22897796</v>
      </c>
      <c r="D71" s="110">
        <v>9890567</v>
      </c>
      <c r="E71" s="110">
        <v>14653908</v>
      </c>
      <c r="F71" s="136"/>
      <c r="G71" s="183">
        <v>-0.13771572980506952</v>
      </c>
      <c r="H71" s="184">
        <v>-0.36002976006948439</v>
      </c>
      <c r="I71"/>
    </row>
    <row r="72" spans="1:9" s="4" customFormat="1" ht="33.75" customHeight="1" thickTop="1" thickBot="1" x14ac:dyDescent="0.4">
      <c r="A72" s="31" t="s">
        <v>92</v>
      </c>
      <c r="B72" s="110">
        <v>11745589</v>
      </c>
      <c r="C72" s="110">
        <v>23168700</v>
      </c>
      <c r="D72" s="110">
        <v>7971796</v>
      </c>
      <c r="E72" s="110">
        <v>16477167</v>
      </c>
      <c r="F72" s="136"/>
      <c r="G72" s="183">
        <v>-0.32129448765830304</v>
      </c>
      <c r="H72" s="184">
        <v>-0.28881780160302473</v>
      </c>
      <c r="I72"/>
    </row>
    <row r="73" spans="1:9" s="4" customFormat="1" ht="33.75" customHeight="1" thickTop="1" thickBot="1" x14ac:dyDescent="0.45">
      <c r="A73" s="31" t="s">
        <v>73</v>
      </c>
      <c r="B73" s="109">
        <v>23215782</v>
      </c>
      <c r="C73" s="109">
        <v>46066496</v>
      </c>
      <c r="D73" s="109">
        <v>17862363</v>
      </c>
      <c r="E73" s="109">
        <v>31131075</v>
      </c>
      <c r="F73" s="136"/>
      <c r="G73" s="183">
        <v>-0.2305939554394506</v>
      </c>
      <c r="H73" s="184">
        <v>-0.32421439216909398</v>
      </c>
      <c r="I73"/>
    </row>
    <row r="74" spans="1:9" ht="21" thickTop="1" x14ac:dyDescent="0.25">
      <c r="B74" s="72"/>
      <c r="C74" s="72"/>
      <c r="D74" s="72"/>
      <c r="E74" s="72"/>
    </row>
    <row r="77" spans="1:9" ht="24.75" x14ac:dyDescent="0.35">
      <c r="A77" s="111" t="s">
        <v>113</v>
      </c>
    </row>
    <row r="78" spans="1:9" ht="24.75" x14ac:dyDescent="0.35">
      <c r="A78" s="111" t="s">
        <v>93</v>
      </c>
    </row>
    <row r="106" ht="15.6" customHeight="1" x14ac:dyDescent="0.25"/>
    <row r="107" ht="15.6" customHeight="1" x14ac:dyDescent="0.25"/>
    <row r="108" ht="15.6" customHeight="1" x14ac:dyDescent="0.25"/>
    <row r="109" ht="15.6" customHeight="1" x14ac:dyDescent="0.25"/>
  </sheetData>
  <phoneticPr fontId="19" type="noConversion"/>
  <hyperlinks>
    <hyperlink ref="F52" r:id="rId1" xr:uid="{F7C6EE24-A7F1-4E8D-A01A-421C15F02173}"/>
    <hyperlink ref="F51" r:id="rId2" xr:uid="{9B0E9C8E-6499-4FED-854E-838E6FC12B52}"/>
    <hyperlink ref="F23" r:id="rId3" xr:uid="{D87C24C5-0E0E-4AF4-ADA9-B7A5536DAA0C}"/>
  </hyperlinks>
  <pageMargins left="0.23622047244094491" right="0.27559055118110237" top="0.19685039370078741" bottom="0.19685039370078741" header="0.51181102362204722" footer="0.51181102362204722"/>
  <pageSetup paperSize="9" scale="48" orientation="portrait" r:id="rId4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syncVertical="1" syncRef="B39" transitionEvaluation="1" codeName="Feuil13">
    <pageSetUpPr fitToPage="1"/>
  </sheetPr>
  <dimension ref="A1:M69"/>
  <sheetViews>
    <sheetView showGridLines="0" zoomScale="60" zoomScaleNormal="60" workbookViewId="0">
      <pane xSplit="1" ySplit="5" topLeftCell="B39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A58" sqref="A58"/>
    </sheetView>
  </sheetViews>
  <sheetFormatPr baseColWidth="10" defaultColWidth="29.6640625" defaultRowHeight="20.25" x14ac:dyDescent="0.25"/>
  <cols>
    <col min="1" max="1" width="54.77734375" style="39" customWidth="1"/>
    <col min="2" max="5" width="22.88671875" style="72" customWidth="1"/>
    <col min="6" max="6" width="12.21875" style="136" customWidth="1"/>
    <col min="7" max="7" width="17.6640625" style="21" customWidth="1"/>
    <col min="8" max="8" width="17.6640625" style="22" customWidth="1"/>
  </cols>
  <sheetData>
    <row r="1" spans="1:8" ht="99" customHeight="1" x14ac:dyDescent="0.25">
      <c r="A1" s="45" t="s">
        <v>79</v>
      </c>
      <c r="B1" s="76" t="s">
        <v>35</v>
      </c>
      <c r="C1" s="91"/>
      <c r="D1" s="135"/>
      <c r="E1" s="91"/>
      <c r="G1" t="s">
        <v>35</v>
      </c>
      <c r="H1" s="37" t="s">
        <v>35</v>
      </c>
    </row>
    <row r="2" spans="1:8" ht="28.5" customHeight="1" x14ac:dyDescent="0.25">
      <c r="A2" s="18" t="s">
        <v>1</v>
      </c>
      <c r="B2" s="115"/>
      <c r="C2" s="115"/>
      <c r="D2" s="135"/>
      <c r="E2" s="115" t="s">
        <v>35</v>
      </c>
      <c r="F2" s="137"/>
      <c r="G2" s="42" t="s">
        <v>54</v>
      </c>
      <c r="H2" s="42"/>
    </row>
    <row r="3" spans="1:8" ht="24.75" customHeight="1" thickBot="1" x14ac:dyDescent="0.4">
      <c r="A3" s="46" t="s">
        <v>0</v>
      </c>
      <c r="B3" s="74" t="s">
        <v>35</v>
      </c>
      <c r="C3" s="88"/>
      <c r="D3" s="135"/>
      <c r="E3" s="88"/>
      <c r="G3" s="26" t="s">
        <v>35</v>
      </c>
      <c r="H3" s="19"/>
    </row>
    <row r="4" spans="1:8" ht="53.45" customHeight="1" thickBot="1" x14ac:dyDescent="0.3">
      <c r="A4" s="47" t="s">
        <v>57</v>
      </c>
      <c r="B4" s="174" t="s">
        <v>94</v>
      </c>
      <c r="C4" s="175"/>
      <c r="D4" s="174" t="s">
        <v>95</v>
      </c>
      <c r="E4" s="180"/>
      <c r="F4" s="138"/>
      <c r="G4" s="56" t="s">
        <v>95</v>
      </c>
      <c r="H4" s="57"/>
    </row>
    <row r="5" spans="1:8" s="1" customFormat="1" ht="49.5" customHeight="1" thickTop="1" thickBot="1" x14ac:dyDescent="0.3">
      <c r="A5" s="48" t="s">
        <v>53</v>
      </c>
      <c r="B5" s="157" t="s">
        <v>55</v>
      </c>
      <c r="C5" s="158" t="s">
        <v>56</v>
      </c>
      <c r="D5" s="157" t="s">
        <v>55</v>
      </c>
      <c r="E5" s="158" t="s">
        <v>56</v>
      </c>
      <c r="F5" s="139"/>
      <c r="G5" s="35" t="s">
        <v>55</v>
      </c>
      <c r="H5" s="36" t="s">
        <v>56</v>
      </c>
    </row>
    <row r="6" spans="1:8" s="2" customFormat="1" ht="39.950000000000003" customHeight="1" thickTop="1" x14ac:dyDescent="0.25">
      <c r="A6" s="49" t="s">
        <v>2</v>
      </c>
      <c r="B6" s="159">
        <v>4842884</v>
      </c>
      <c r="C6" s="160">
        <v>9746714</v>
      </c>
      <c r="D6" s="159">
        <v>4039119</v>
      </c>
      <c r="E6" s="160">
        <v>5969707</v>
      </c>
      <c r="F6" s="140"/>
      <c r="G6" s="59">
        <v>-0.16596825362738399</v>
      </c>
      <c r="H6" s="60">
        <v>-0.38751593614011859</v>
      </c>
    </row>
    <row r="7" spans="1:8" s="2" customFormat="1" ht="39.950000000000003" customHeight="1" x14ac:dyDescent="0.25">
      <c r="A7" s="50" t="s">
        <v>72</v>
      </c>
      <c r="B7" s="159">
        <v>4138982</v>
      </c>
      <c r="C7" s="160">
        <v>8297025</v>
      </c>
      <c r="D7" s="159">
        <v>3372165</v>
      </c>
      <c r="E7" s="160">
        <v>4904704</v>
      </c>
      <c r="F7" s="140"/>
      <c r="G7" s="59">
        <v>-0.18526705358950579</v>
      </c>
      <c r="H7" s="60">
        <v>-0.40885992268313043</v>
      </c>
    </row>
    <row r="8" spans="1:8" s="3" customFormat="1" ht="30" customHeight="1" x14ac:dyDescent="0.25">
      <c r="A8" s="50" t="s">
        <v>46</v>
      </c>
      <c r="B8" s="161">
        <v>3046022</v>
      </c>
      <c r="C8" s="119">
        <v>6073341</v>
      </c>
      <c r="D8" s="161">
        <v>2407944</v>
      </c>
      <c r="E8" s="119">
        <v>3450304</v>
      </c>
      <c r="F8" s="141"/>
      <c r="G8" s="59">
        <v>-0.20947911735371572</v>
      </c>
      <c r="H8" s="60">
        <v>-0.43189358213214113</v>
      </c>
    </row>
    <row r="9" spans="1:8" s="4" customFormat="1" ht="24.95" customHeight="1" x14ac:dyDescent="0.25">
      <c r="A9" s="51" t="s">
        <v>3</v>
      </c>
      <c r="B9" s="64">
        <v>45900</v>
      </c>
      <c r="C9" s="165">
        <v>88900</v>
      </c>
      <c r="D9" s="64">
        <v>30900</v>
      </c>
      <c r="E9" s="165">
        <v>47700</v>
      </c>
      <c r="F9" s="142"/>
      <c r="G9" s="181">
        <v>-0.32679738562091498</v>
      </c>
      <c r="H9" s="185">
        <v>-0.46344206974128233</v>
      </c>
    </row>
    <row r="10" spans="1:8" s="4" customFormat="1" ht="24.95" customHeight="1" x14ac:dyDescent="0.25">
      <c r="A10" s="51" t="s">
        <v>4</v>
      </c>
      <c r="B10" s="64">
        <v>66203</v>
      </c>
      <c r="C10" s="32">
        <v>134789</v>
      </c>
      <c r="D10" s="64">
        <v>58264</v>
      </c>
      <c r="E10" s="32">
        <v>104562</v>
      </c>
      <c r="F10" s="142"/>
      <c r="G10" s="181">
        <v>-0.11991903690165095</v>
      </c>
      <c r="H10" s="185">
        <v>-0.22425420471996971</v>
      </c>
    </row>
    <row r="11" spans="1:8" s="4" customFormat="1" ht="24.95" customHeight="1" x14ac:dyDescent="0.25">
      <c r="A11" s="51" t="s">
        <v>40</v>
      </c>
      <c r="B11" s="224" t="s">
        <v>102</v>
      </c>
      <c r="C11" s="173">
        <v>63914</v>
      </c>
      <c r="D11" s="224" t="s">
        <v>102</v>
      </c>
      <c r="E11" s="173">
        <v>35590</v>
      </c>
      <c r="F11" s="143"/>
      <c r="G11" s="244" t="s">
        <v>35</v>
      </c>
      <c r="H11" s="245">
        <v>-0.443157993553838</v>
      </c>
    </row>
    <row r="12" spans="1:8" s="4" customFormat="1" ht="24.95" customHeight="1" x14ac:dyDescent="0.25">
      <c r="A12" s="51" t="s">
        <v>51</v>
      </c>
      <c r="B12" s="64">
        <v>475453</v>
      </c>
      <c r="C12" s="32">
        <v>934596</v>
      </c>
      <c r="D12" s="64">
        <v>296332</v>
      </c>
      <c r="E12" s="32">
        <v>397170</v>
      </c>
      <c r="F12" s="144"/>
      <c r="G12" s="181">
        <v>-0.37673755344902649</v>
      </c>
      <c r="H12" s="185">
        <v>-0.57503563036862992</v>
      </c>
    </row>
    <row r="13" spans="1:8" s="4" customFormat="1" ht="24.95" customHeight="1" x14ac:dyDescent="0.25">
      <c r="A13" s="51" t="s">
        <v>5</v>
      </c>
      <c r="B13" s="64">
        <v>1266616</v>
      </c>
      <c r="C13" s="32">
        <v>2492046</v>
      </c>
      <c r="D13" s="64">
        <v>1019446</v>
      </c>
      <c r="E13" s="32">
        <v>1494354</v>
      </c>
      <c r="F13" s="142"/>
      <c r="G13" s="181">
        <v>-0.19514201620696403</v>
      </c>
      <c r="H13" s="185">
        <v>-0.40035055532682784</v>
      </c>
    </row>
    <row r="14" spans="1:8" s="4" customFormat="1" ht="24.95" customHeight="1" x14ac:dyDescent="0.25">
      <c r="A14" s="51" t="s">
        <v>6</v>
      </c>
      <c r="B14" s="64">
        <v>144727</v>
      </c>
      <c r="C14" s="32">
        <v>314269</v>
      </c>
      <c r="D14" s="64">
        <v>107016</v>
      </c>
      <c r="E14" s="32">
        <v>137932</v>
      </c>
      <c r="F14" s="142"/>
      <c r="G14" s="181">
        <v>-0.26056644579104105</v>
      </c>
      <c r="H14" s="185">
        <v>-0.5611021131578362</v>
      </c>
    </row>
    <row r="15" spans="1:8" s="4" customFormat="1" ht="24.95" customHeight="1" x14ac:dyDescent="0.25">
      <c r="A15" s="80" t="s">
        <v>142</v>
      </c>
      <c r="B15" s="162" t="s">
        <v>111</v>
      </c>
      <c r="C15" s="163"/>
      <c r="D15" s="162" t="s">
        <v>111</v>
      </c>
      <c r="E15" s="163"/>
      <c r="F15" s="142"/>
      <c r="G15" s="181" t="s">
        <v>35</v>
      </c>
      <c r="H15" s="185" t="s">
        <v>35</v>
      </c>
    </row>
    <row r="16" spans="1:8" s="4" customFormat="1" ht="24.95" customHeight="1" x14ac:dyDescent="0.25">
      <c r="A16" s="51" t="s">
        <v>7</v>
      </c>
      <c r="B16" s="64">
        <v>78156</v>
      </c>
      <c r="C16" s="32">
        <v>152116</v>
      </c>
      <c r="D16" s="64">
        <v>62103</v>
      </c>
      <c r="E16" s="32">
        <v>94746</v>
      </c>
      <c r="F16" s="142"/>
      <c r="G16" s="181">
        <v>-0.205396898510671</v>
      </c>
      <c r="H16" s="185">
        <v>-0.37714638828262637</v>
      </c>
    </row>
    <row r="17" spans="1:10" s="4" customFormat="1" ht="24.95" customHeight="1" x14ac:dyDescent="0.25">
      <c r="A17" s="51" t="s">
        <v>8</v>
      </c>
      <c r="B17" s="164">
        <v>598678</v>
      </c>
      <c r="C17" s="208">
        <v>1226190</v>
      </c>
      <c r="D17" s="164">
        <v>514631</v>
      </c>
      <c r="E17" s="208">
        <v>756893</v>
      </c>
      <c r="F17" s="142"/>
      <c r="G17" s="181">
        <v>-0.14038765413126919</v>
      </c>
      <c r="H17" s="185">
        <v>-0.38272779911759192</v>
      </c>
    </row>
    <row r="18" spans="1:10" s="4" customFormat="1" ht="24.95" customHeight="1" x14ac:dyDescent="0.25">
      <c r="A18" s="80" t="s">
        <v>146</v>
      </c>
      <c r="B18" s="162" t="s">
        <v>111</v>
      </c>
      <c r="C18" s="163"/>
      <c r="D18" s="162" t="s">
        <v>111</v>
      </c>
      <c r="E18" s="163"/>
      <c r="F18" s="143"/>
      <c r="G18" s="181" t="s">
        <v>35</v>
      </c>
      <c r="H18" s="185" t="s">
        <v>35</v>
      </c>
    </row>
    <row r="19" spans="1:10" s="4" customFormat="1" ht="24.95" customHeight="1" x14ac:dyDescent="0.25">
      <c r="A19" s="51" t="s">
        <v>60</v>
      </c>
      <c r="B19" s="64">
        <v>370289</v>
      </c>
      <c r="C19" s="32">
        <v>666521</v>
      </c>
      <c r="D19" s="64">
        <v>319252</v>
      </c>
      <c r="E19" s="32">
        <v>381357</v>
      </c>
      <c r="F19" s="142"/>
      <c r="G19" s="181">
        <v>-0.13783018129082958</v>
      </c>
      <c r="H19" s="185">
        <v>-0.42783948292701957</v>
      </c>
    </row>
    <row r="20" spans="1:10" s="3" customFormat="1" ht="30" customHeight="1" x14ac:dyDescent="0.25">
      <c r="A20" s="50" t="s">
        <v>47</v>
      </c>
      <c r="B20" s="161">
        <v>1092960</v>
      </c>
      <c r="C20" s="119">
        <v>2223684</v>
      </c>
      <c r="D20" s="161">
        <v>964221</v>
      </c>
      <c r="E20" s="119">
        <v>1454400</v>
      </c>
      <c r="F20" s="141"/>
      <c r="G20" s="59">
        <v>-0.11778930610452354</v>
      </c>
      <c r="H20" s="60">
        <v>-0.34595023393611679</v>
      </c>
    </row>
    <row r="21" spans="1:10" s="4" customFormat="1" ht="24.95" customHeight="1" x14ac:dyDescent="0.25">
      <c r="A21" s="51" t="s">
        <v>115</v>
      </c>
      <c r="B21" s="64">
        <v>363052</v>
      </c>
      <c r="C21" s="131">
        <v>747007</v>
      </c>
      <c r="D21" s="64">
        <v>322908</v>
      </c>
      <c r="E21" s="131">
        <v>503615</v>
      </c>
      <c r="F21" s="142"/>
      <c r="G21" s="181">
        <v>-0.1105736919229201</v>
      </c>
      <c r="H21" s="185">
        <v>-0.32582291732205992</v>
      </c>
    </row>
    <row r="22" spans="1:10" s="5" customFormat="1" ht="24.95" customHeight="1" x14ac:dyDescent="0.25">
      <c r="A22" s="51" t="s">
        <v>11</v>
      </c>
      <c r="B22" s="205">
        <v>143111</v>
      </c>
      <c r="C22" s="173">
        <v>283926</v>
      </c>
      <c r="D22" s="205">
        <v>127571</v>
      </c>
      <c r="E22" s="173">
        <v>191399</v>
      </c>
      <c r="F22" s="143"/>
      <c r="G22" s="181">
        <v>-0.10858704082844783</v>
      </c>
      <c r="H22" s="185">
        <v>-0.32588420926579464</v>
      </c>
    </row>
    <row r="23" spans="1:10" s="5" customFormat="1" ht="24.95" customHeight="1" x14ac:dyDescent="0.25">
      <c r="A23" s="51" t="s">
        <v>12</v>
      </c>
      <c r="B23" s="64">
        <v>112500</v>
      </c>
      <c r="C23" s="32">
        <v>238100</v>
      </c>
      <c r="D23" s="64">
        <v>99800</v>
      </c>
      <c r="E23" s="32">
        <v>122600</v>
      </c>
      <c r="F23" s="142"/>
      <c r="G23" s="181">
        <v>-0.11288888888888893</v>
      </c>
      <c r="H23" s="185">
        <v>-0.48509029819403615</v>
      </c>
      <c r="J23" s="66" t="s">
        <v>35</v>
      </c>
    </row>
    <row r="24" spans="1:10" s="4" customFormat="1" ht="24.95" customHeight="1" x14ac:dyDescent="0.25">
      <c r="A24" s="51" t="s">
        <v>13</v>
      </c>
      <c r="B24" s="64">
        <v>131651</v>
      </c>
      <c r="C24" s="32">
        <v>263367</v>
      </c>
      <c r="D24" s="64">
        <v>123059</v>
      </c>
      <c r="E24" s="32">
        <v>187717</v>
      </c>
      <c r="F24" s="142"/>
      <c r="G24" s="181">
        <v>-6.5263461728357508E-2</v>
      </c>
      <c r="H24" s="185">
        <v>-0.28724175769933213</v>
      </c>
    </row>
    <row r="25" spans="1:10" s="4" customFormat="1" ht="24.95" customHeight="1" x14ac:dyDescent="0.25">
      <c r="A25" s="51" t="s">
        <v>49</v>
      </c>
      <c r="B25" s="205">
        <v>292439</v>
      </c>
      <c r="C25" s="173">
        <v>588342</v>
      </c>
      <c r="D25" s="205">
        <v>252620</v>
      </c>
      <c r="E25" s="173">
        <v>384603</v>
      </c>
      <c r="F25" s="143"/>
      <c r="G25" s="181">
        <v>-0.13616172945468974</v>
      </c>
      <c r="H25" s="185">
        <v>-0.34629348236229951</v>
      </c>
    </row>
    <row r="26" spans="1:10" s="4" customFormat="1" ht="24.95" customHeight="1" thickBot="1" x14ac:dyDescent="0.3">
      <c r="A26" s="52" t="s">
        <v>15</v>
      </c>
      <c r="B26" s="206">
        <v>50207</v>
      </c>
      <c r="C26" s="207">
        <v>102942</v>
      </c>
      <c r="D26" s="206">
        <v>38263</v>
      </c>
      <c r="E26" s="207">
        <v>64466</v>
      </c>
      <c r="F26" s="142"/>
      <c r="G26" s="181">
        <v>-0.23789511422709986</v>
      </c>
      <c r="H26" s="185">
        <v>-0.37376386703192088</v>
      </c>
    </row>
    <row r="27" spans="1:10" s="3" customFormat="1" ht="30" customHeight="1" x14ac:dyDescent="0.25">
      <c r="A27" s="53" t="s">
        <v>74</v>
      </c>
      <c r="B27" s="167">
        <v>703902</v>
      </c>
      <c r="C27" s="168">
        <v>1449689</v>
      </c>
      <c r="D27" s="167">
        <v>666954</v>
      </c>
      <c r="E27" s="168">
        <v>1065003</v>
      </c>
      <c r="F27" s="141"/>
      <c r="G27" s="59">
        <v>-5.249026142843749E-2</v>
      </c>
      <c r="H27" s="60">
        <v>-0.26535760428616073</v>
      </c>
    </row>
    <row r="28" spans="1:10" s="6" customFormat="1" ht="24.95" customHeight="1" x14ac:dyDescent="0.25">
      <c r="A28" s="51" t="s">
        <v>14</v>
      </c>
      <c r="B28" s="64">
        <v>9339</v>
      </c>
      <c r="C28" s="32">
        <v>22840</v>
      </c>
      <c r="D28" s="64">
        <v>9488</v>
      </c>
      <c r="E28" s="32">
        <v>9496</v>
      </c>
      <c r="F28" s="142"/>
      <c r="G28" s="181">
        <v>1.5954598993468183E-2</v>
      </c>
      <c r="H28" s="185">
        <v>-0.58423817863397542</v>
      </c>
    </row>
    <row r="29" spans="1:10" s="7" customFormat="1" ht="30" customHeight="1" x14ac:dyDescent="0.25">
      <c r="A29" s="54" t="s">
        <v>16</v>
      </c>
      <c r="B29" s="166">
        <v>455741</v>
      </c>
      <c r="C29" s="70">
        <v>934149</v>
      </c>
      <c r="D29" s="166">
        <v>422258</v>
      </c>
      <c r="E29" s="70">
        <v>693110</v>
      </c>
      <c r="F29" s="141"/>
      <c r="G29" s="59">
        <v>-7.3469360886995072E-2</v>
      </c>
      <c r="H29" s="60">
        <v>-0.25803057114015004</v>
      </c>
    </row>
    <row r="30" spans="1:10" s="4" customFormat="1" ht="24.95" customHeight="1" x14ac:dyDescent="0.25">
      <c r="A30" s="51" t="s">
        <v>17</v>
      </c>
      <c r="B30" s="64">
        <v>382902</v>
      </c>
      <c r="C30" s="32">
        <v>783489</v>
      </c>
      <c r="D30" s="64">
        <v>323001</v>
      </c>
      <c r="E30" s="32">
        <v>510514</v>
      </c>
      <c r="F30" s="142"/>
      <c r="G30" s="181">
        <v>-0.15643950671451179</v>
      </c>
      <c r="H30" s="185">
        <v>-0.34840948628506585</v>
      </c>
    </row>
    <row r="31" spans="1:10" s="4" customFormat="1" ht="24.95" customHeight="1" x14ac:dyDescent="0.25">
      <c r="A31" s="51" t="s">
        <v>151</v>
      </c>
      <c r="B31" s="64">
        <v>283</v>
      </c>
      <c r="C31" s="32">
        <v>1112</v>
      </c>
      <c r="D31" s="64">
        <v>670</v>
      </c>
      <c r="E31" s="32">
        <v>873</v>
      </c>
      <c r="F31" s="142"/>
      <c r="G31" s="181">
        <v>1.3674911660777385</v>
      </c>
      <c r="H31" s="185">
        <v>-0.21492805755395683</v>
      </c>
    </row>
    <row r="32" spans="1:10" s="4" customFormat="1" ht="24.95" customHeight="1" x14ac:dyDescent="0.25">
      <c r="A32" s="51" t="s">
        <v>42</v>
      </c>
      <c r="B32" s="64">
        <v>3239</v>
      </c>
      <c r="C32" s="32">
        <v>8258</v>
      </c>
      <c r="D32" s="64">
        <v>5122</v>
      </c>
      <c r="E32" s="32">
        <v>8790</v>
      </c>
      <c r="F32" s="142"/>
      <c r="G32" s="181">
        <v>0.58135226921889482</v>
      </c>
      <c r="H32" s="185">
        <v>6.4422378299830552E-2</v>
      </c>
    </row>
    <row r="33" spans="1:13" s="4" customFormat="1" ht="24.95" customHeight="1" x14ac:dyDescent="0.25">
      <c r="A33" s="51" t="s">
        <v>81</v>
      </c>
      <c r="B33" s="64">
        <v>8304</v>
      </c>
      <c r="C33" s="32">
        <v>18753</v>
      </c>
      <c r="D33" s="64">
        <v>16651</v>
      </c>
      <c r="E33" s="32">
        <v>27867</v>
      </c>
      <c r="F33" s="142"/>
      <c r="G33" s="181">
        <v>1.0051782273603083</v>
      </c>
      <c r="H33" s="185">
        <v>0.48600223964165723</v>
      </c>
    </row>
    <row r="34" spans="1:13" s="4" customFormat="1" ht="24.95" customHeight="1" x14ac:dyDescent="0.25">
      <c r="A34" s="51" t="s">
        <v>18</v>
      </c>
      <c r="B34" s="64">
        <v>1508</v>
      </c>
      <c r="C34" s="176">
        <v>2532</v>
      </c>
      <c r="D34" s="64">
        <v>1179</v>
      </c>
      <c r="E34" s="176">
        <v>1611</v>
      </c>
      <c r="F34" s="142"/>
      <c r="G34" s="181">
        <v>-0.21816976127320953</v>
      </c>
      <c r="H34" s="185">
        <v>-0.36374407582938384</v>
      </c>
    </row>
    <row r="35" spans="1:13" s="97" customFormat="1" ht="24.95" customHeight="1" x14ac:dyDescent="0.25">
      <c r="A35" s="96" t="s">
        <v>62</v>
      </c>
      <c r="B35" s="64">
        <v>59505</v>
      </c>
      <c r="C35" s="32">
        <v>120005</v>
      </c>
      <c r="D35" s="64">
        <v>75635</v>
      </c>
      <c r="E35" s="32">
        <v>143455</v>
      </c>
      <c r="F35" s="142"/>
      <c r="G35" s="181">
        <v>0.27106965801193184</v>
      </c>
      <c r="H35" s="185">
        <v>0.19540852464480651</v>
      </c>
      <c r="M35" s="4"/>
    </row>
    <row r="36" spans="1:13" s="7" customFormat="1" ht="24.95" customHeight="1" x14ac:dyDescent="0.25">
      <c r="A36" s="211" t="s">
        <v>19</v>
      </c>
      <c r="B36" s="212">
        <v>238822</v>
      </c>
      <c r="C36" s="213">
        <v>492700</v>
      </c>
      <c r="D36" s="212">
        <v>235208</v>
      </c>
      <c r="E36" s="213">
        <v>362397</v>
      </c>
      <c r="F36" s="145"/>
      <c r="G36" s="181">
        <v>-1.513260922360582E-2</v>
      </c>
      <c r="H36" s="185">
        <v>-0.26446722143292067</v>
      </c>
    </row>
    <row r="37" spans="1:13" s="8" customFormat="1" ht="39.950000000000003" customHeight="1" x14ac:dyDescent="0.25">
      <c r="A37" s="210" t="s">
        <v>20</v>
      </c>
      <c r="B37" s="177">
        <v>1840040</v>
      </c>
      <c r="C37" s="178">
        <v>3673482</v>
      </c>
      <c r="D37" s="177">
        <v>1561069</v>
      </c>
      <c r="E37" s="178">
        <v>2001614</v>
      </c>
      <c r="F37" s="146"/>
      <c r="G37" s="59">
        <v>-0.15161137801352143</v>
      </c>
      <c r="H37" s="60">
        <v>-0.45511805965021745</v>
      </c>
    </row>
    <row r="38" spans="1:13" s="3" customFormat="1" ht="30" customHeight="1" x14ac:dyDescent="0.25">
      <c r="A38" s="50" t="s">
        <v>43</v>
      </c>
      <c r="B38" s="170">
        <v>1204125</v>
      </c>
      <c r="C38" s="120">
        <v>2340641</v>
      </c>
      <c r="D38" s="170">
        <v>1030097</v>
      </c>
      <c r="E38" s="120">
        <v>1358858</v>
      </c>
      <c r="F38" s="141"/>
      <c r="G38" s="59">
        <v>-0.14452652340911454</v>
      </c>
      <c r="H38" s="60">
        <v>-0.41945048386318107</v>
      </c>
    </row>
    <row r="39" spans="1:13" s="4" customFormat="1" ht="24.95" customHeight="1" x14ac:dyDescent="0.25">
      <c r="A39" s="51" t="s">
        <v>61</v>
      </c>
      <c r="B39" s="186">
        <v>136206</v>
      </c>
      <c r="C39" s="132">
        <v>253070</v>
      </c>
      <c r="D39" s="186">
        <v>79614</v>
      </c>
      <c r="E39" s="132">
        <v>121955</v>
      </c>
      <c r="F39" s="142"/>
      <c r="G39" s="181">
        <v>-0.41548830447997886</v>
      </c>
      <c r="H39" s="185">
        <v>-0.51809775951317816</v>
      </c>
    </row>
    <row r="40" spans="1:13" s="4" customFormat="1" ht="24.95" customHeight="1" x14ac:dyDescent="0.25">
      <c r="A40" s="51" t="s">
        <v>22</v>
      </c>
      <c r="B40" s="186">
        <v>401626</v>
      </c>
      <c r="C40" s="130">
        <v>775622</v>
      </c>
      <c r="D40" s="186">
        <v>335130</v>
      </c>
      <c r="E40" s="130">
        <v>426061</v>
      </c>
      <c r="F40" s="142"/>
      <c r="G40" s="181">
        <v>-0.1655669702658692</v>
      </c>
      <c r="H40" s="185">
        <v>-0.45068474076289744</v>
      </c>
    </row>
    <row r="41" spans="1:13" s="4" customFormat="1" ht="24.95" customHeight="1" x14ac:dyDescent="0.25">
      <c r="A41" s="51" t="s">
        <v>75</v>
      </c>
      <c r="B41" s="186">
        <v>666293</v>
      </c>
      <c r="C41" s="130">
        <v>1311949</v>
      </c>
      <c r="D41" s="186">
        <v>615353</v>
      </c>
      <c r="E41" s="130">
        <v>810842</v>
      </c>
      <c r="F41" s="142"/>
      <c r="G41" s="181">
        <v>-7.6452851823447077E-2</v>
      </c>
      <c r="H41" s="185">
        <v>-0.38195615835676544</v>
      </c>
    </row>
    <row r="42" spans="1:13" s="3" customFormat="1" ht="30" customHeight="1" x14ac:dyDescent="0.25">
      <c r="A42" s="50" t="s">
        <v>44</v>
      </c>
      <c r="B42" s="170">
        <v>635915</v>
      </c>
      <c r="C42" s="120">
        <v>1332841</v>
      </c>
      <c r="D42" s="170">
        <v>530972</v>
      </c>
      <c r="E42" s="120">
        <v>642756</v>
      </c>
      <c r="F42" s="141"/>
      <c r="G42" s="59">
        <v>-0.16502677244600306</v>
      </c>
      <c r="H42" s="60">
        <v>-0.51775493100827474</v>
      </c>
    </row>
    <row r="43" spans="1:13" s="4" customFormat="1" ht="24.6" customHeight="1" x14ac:dyDescent="0.25">
      <c r="A43" s="51" t="s">
        <v>23</v>
      </c>
      <c r="B43" s="64">
        <v>30722</v>
      </c>
      <c r="C43" s="32">
        <v>60686</v>
      </c>
      <c r="D43" s="64">
        <v>23853</v>
      </c>
      <c r="E43" s="32">
        <v>29745</v>
      </c>
      <c r="F43" s="142"/>
      <c r="G43" s="181">
        <v>-0.22358570405572553</v>
      </c>
      <c r="H43" s="185">
        <v>-0.50985400257060931</v>
      </c>
    </row>
    <row r="44" spans="1:13" s="4" customFormat="1" ht="24.95" customHeight="1" x14ac:dyDescent="0.25">
      <c r="A44" s="51" t="s">
        <v>24</v>
      </c>
      <c r="B44" s="64">
        <v>587115</v>
      </c>
      <c r="C44" s="32">
        <v>1233655</v>
      </c>
      <c r="D44" s="64">
        <v>492288</v>
      </c>
      <c r="E44" s="32">
        <v>594099</v>
      </c>
      <c r="F44" s="142"/>
      <c r="G44" s="181">
        <v>-0.16151350246544549</v>
      </c>
      <c r="H44" s="185">
        <v>-0.51842370841118468</v>
      </c>
    </row>
    <row r="45" spans="1:13" s="4" customFormat="1" ht="24.6" customHeight="1" x14ac:dyDescent="0.25">
      <c r="A45" s="51" t="s">
        <v>63</v>
      </c>
      <c r="B45" s="205">
        <v>18078</v>
      </c>
      <c r="C45" s="173">
        <v>38500</v>
      </c>
      <c r="D45" s="205">
        <v>14831</v>
      </c>
      <c r="E45" s="173">
        <v>18912</v>
      </c>
      <c r="F45" s="142"/>
      <c r="G45" s="181">
        <v>-0.17961057639119371</v>
      </c>
      <c r="H45" s="185">
        <v>-0.50877922077922078</v>
      </c>
    </row>
    <row r="46" spans="1:13" s="8" customFormat="1" ht="39.950000000000003" customHeight="1" x14ac:dyDescent="0.25">
      <c r="A46" s="31" t="s">
        <v>25</v>
      </c>
      <c r="B46" s="170">
        <v>9900652</v>
      </c>
      <c r="C46" s="120">
        <v>19430009</v>
      </c>
      <c r="D46" s="170">
        <v>6779212</v>
      </c>
      <c r="E46" s="120">
        <v>14075388</v>
      </c>
      <c r="F46" s="146"/>
      <c r="G46" s="59">
        <v>-0.31527614487676858</v>
      </c>
      <c r="H46" s="60">
        <v>-0.27558508109409263</v>
      </c>
    </row>
    <row r="47" spans="1:13" s="4" customFormat="1" ht="24.95" customHeight="1" x14ac:dyDescent="0.25">
      <c r="A47" s="51" t="s">
        <v>26</v>
      </c>
      <c r="B47" s="64">
        <v>5227292</v>
      </c>
      <c r="C47" s="32">
        <v>10001674</v>
      </c>
      <c r="D47" s="64">
        <v>2684192</v>
      </c>
      <c r="E47" s="32">
        <v>7753577</v>
      </c>
      <c r="F47" s="142"/>
      <c r="G47" s="181">
        <v>-0.48650429323634492</v>
      </c>
      <c r="H47" s="185">
        <v>-0.22477207315495384</v>
      </c>
    </row>
    <row r="48" spans="1:13" s="4" customFormat="1" ht="24.95" customHeight="1" x14ac:dyDescent="0.25">
      <c r="A48" s="51" t="s">
        <v>27</v>
      </c>
      <c r="B48" s="152">
        <v>1035003</v>
      </c>
      <c r="C48" s="179">
        <v>1937744</v>
      </c>
      <c r="D48" s="152">
        <v>845352</v>
      </c>
      <c r="E48" s="179">
        <v>990212</v>
      </c>
      <c r="F48" s="142"/>
      <c r="G48" s="181">
        <v>-0.18323715003724628</v>
      </c>
      <c r="H48" s="185">
        <v>-0.4889871933547465</v>
      </c>
    </row>
    <row r="49" spans="1:8" s="4" customFormat="1" ht="24.95" customHeight="1" x14ac:dyDescent="0.25">
      <c r="A49" s="51" t="s">
        <v>37</v>
      </c>
      <c r="B49" s="64">
        <v>250002</v>
      </c>
      <c r="C49" s="32">
        <v>480528</v>
      </c>
      <c r="D49" s="247">
        <v>216251</v>
      </c>
      <c r="E49" s="248">
        <v>243147</v>
      </c>
      <c r="F49" s="134"/>
      <c r="G49" s="244">
        <v>-0.13500000000000001</v>
      </c>
      <c r="H49" s="245">
        <v>-0.49399999999999999</v>
      </c>
    </row>
    <row r="50" spans="1:8" s="4" customFormat="1" ht="24.95" customHeight="1" x14ac:dyDescent="0.25">
      <c r="A50" s="51" t="s">
        <v>28</v>
      </c>
      <c r="B50" s="64">
        <v>2202596</v>
      </c>
      <c r="C50" s="32">
        <v>4275075</v>
      </c>
      <c r="D50" s="64">
        <v>2044962</v>
      </c>
      <c r="E50" s="32">
        <v>3094735</v>
      </c>
      <c r="F50" s="142"/>
      <c r="G50" s="181">
        <v>-7.1567368686767829E-2</v>
      </c>
      <c r="H50" s="185">
        <v>-0.27609808015064063</v>
      </c>
    </row>
    <row r="51" spans="1:8" s="4" customFormat="1" ht="24.95" customHeight="1" x14ac:dyDescent="0.35">
      <c r="A51" s="51" t="s">
        <v>29</v>
      </c>
      <c r="B51" s="251" t="s">
        <v>102</v>
      </c>
      <c r="C51" s="32">
        <v>278627</v>
      </c>
      <c r="D51" s="251" t="s">
        <v>102</v>
      </c>
      <c r="E51" s="32">
        <v>157174</v>
      </c>
      <c r="F51" s="142"/>
      <c r="G51" s="244" t="s">
        <v>35</v>
      </c>
      <c r="H51" s="245">
        <v>-0.43589817210823067</v>
      </c>
    </row>
    <row r="52" spans="1:8" s="4" customFormat="1" ht="24.95" customHeight="1" x14ac:dyDescent="0.25">
      <c r="A52" s="51" t="s">
        <v>64</v>
      </c>
      <c r="B52" s="64">
        <v>56624</v>
      </c>
      <c r="C52" s="32">
        <v>95761</v>
      </c>
      <c r="D52" s="64">
        <v>27766</v>
      </c>
      <c r="E52" s="32">
        <v>33463</v>
      </c>
      <c r="F52" s="142"/>
      <c r="G52" s="181">
        <v>-0.50964255439389661</v>
      </c>
      <c r="H52" s="185">
        <v>-0.65055711615375778</v>
      </c>
    </row>
    <row r="53" spans="1:8" s="4" customFormat="1" ht="24.95" customHeight="1" x14ac:dyDescent="0.25">
      <c r="A53" s="51" t="s">
        <v>30</v>
      </c>
      <c r="B53" s="64">
        <v>867797</v>
      </c>
      <c r="C53" s="32">
        <v>1847257</v>
      </c>
      <c r="D53" s="164">
        <v>746800</v>
      </c>
      <c r="E53" s="208">
        <v>1488561</v>
      </c>
      <c r="F53" s="142"/>
      <c r="G53" s="181">
        <v>-0.13943007408414643</v>
      </c>
      <c r="H53" s="185">
        <v>-0.19417763743756278</v>
      </c>
    </row>
    <row r="54" spans="1:8" s="4" customFormat="1" ht="24.95" customHeight="1" x14ac:dyDescent="0.25">
      <c r="A54" s="51" t="s">
        <v>45</v>
      </c>
      <c r="B54" s="64">
        <v>38468</v>
      </c>
      <c r="C54" s="32">
        <v>88843</v>
      </c>
      <c r="D54" s="64">
        <v>42869</v>
      </c>
      <c r="E54" s="32">
        <v>83997</v>
      </c>
      <c r="F54" s="147"/>
      <c r="G54" s="181">
        <v>0.11440677966101687</v>
      </c>
      <c r="H54" s="185">
        <v>-5.4545659196560181E-2</v>
      </c>
    </row>
    <row r="55" spans="1:8" s="4" customFormat="1" ht="24.95" customHeight="1" x14ac:dyDescent="0.25">
      <c r="A55" s="51" t="s">
        <v>32</v>
      </c>
      <c r="B55" s="64">
        <v>222870</v>
      </c>
      <c r="C55" s="32">
        <v>424500</v>
      </c>
      <c r="D55" s="64">
        <v>171019.87567353103</v>
      </c>
      <c r="E55" s="32">
        <v>230522.22607604982</v>
      </c>
      <c r="F55" s="142"/>
      <c r="G55" s="181">
        <v>-0.23264739232049614</v>
      </c>
      <c r="H55" s="185">
        <v>-0.45695588674664356</v>
      </c>
    </row>
    <row r="56" spans="1:8" s="8" customFormat="1" ht="33.75" customHeight="1" x14ac:dyDescent="0.25">
      <c r="A56" s="31" t="s">
        <v>33</v>
      </c>
      <c r="B56" s="170">
        <v>192794</v>
      </c>
      <c r="C56" s="120">
        <v>396618</v>
      </c>
      <c r="D56" s="170">
        <v>139683</v>
      </c>
      <c r="E56" s="120">
        <v>203857</v>
      </c>
      <c r="F56" s="146"/>
      <c r="G56" s="59">
        <v>-0.27548056474786564</v>
      </c>
      <c r="H56" s="60">
        <v>-0.48601172917013347</v>
      </c>
    </row>
    <row r="57" spans="1:8" s="8" customFormat="1" ht="24.95" customHeight="1" x14ac:dyDescent="0.25">
      <c r="A57" s="100" t="s">
        <v>83</v>
      </c>
      <c r="B57" s="205">
        <v>19725</v>
      </c>
      <c r="C57" s="173">
        <v>39867</v>
      </c>
      <c r="D57" s="205">
        <v>754</v>
      </c>
      <c r="E57" s="173">
        <v>754</v>
      </c>
      <c r="F57" s="142"/>
      <c r="G57" s="181">
        <v>-0.96177439797211661</v>
      </c>
      <c r="H57" s="185">
        <v>-0.981087114656232</v>
      </c>
    </row>
    <row r="58" spans="1:8" s="4" customFormat="1" ht="24.95" customHeight="1" x14ac:dyDescent="0.25">
      <c r="A58" s="51" t="s">
        <v>65</v>
      </c>
      <c r="B58" s="205">
        <v>91439</v>
      </c>
      <c r="C58" s="173">
        <v>190626</v>
      </c>
      <c r="D58" s="205">
        <v>65890</v>
      </c>
      <c r="E58" s="173">
        <v>102317</v>
      </c>
      <c r="F58" s="142"/>
      <c r="G58" s="181">
        <v>-0.27941031726068744</v>
      </c>
      <c r="H58" s="185">
        <v>-0.46325789766348768</v>
      </c>
    </row>
    <row r="59" spans="1:8" s="4" customFormat="1" ht="24.95" customHeight="1" thickBot="1" x14ac:dyDescent="0.3">
      <c r="A59" s="51" t="s">
        <v>34</v>
      </c>
      <c r="B59" s="64">
        <v>81630</v>
      </c>
      <c r="C59" s="32">
        <v>166125</v>
      </c>
      <c r="D59" s="64">
        <v>73039</v>
      </c>
      <c r="E59" s="32">
        <v>100786</v>
      </c>
      <c r="F59" s="148"/>
      <c r="G59" s="181">
        <v>-0.1052431704030381</v>
      </c>
      <c r="H59" s="185">
        <v>-0.39331226486079762</v>
      </c>
    </row>
    <row r="60" spans="1:8" s="9" customFormat="1" ht="45" customHeight="1" thickTop="1" thickBot="1" x14ac:dyDescent="0.3">
      <c r="A60" s="55" t="s">
        <v>41</v>
      </c>
      <c r="B60" s="193">
        <v>16776370</v>
      </c>
      <c r="C60" s="194">
        <v>33246823</v>
      </c>
      <c r="D60" s="193">
        <v>12519083.605673531</v>
      </c>
      <c r="E60" s="194">
        <v>22250566.394076049</v>
      </c>
      <c r="F60" s="146"/>
      <c r="G60" s="129">
        <v>-0.25376683956818247</v>
      </c>
      <c r="H60" s="153">
        <v>-0.33074608680426254</v>
      </c>
    </row>
    <row r="61" spans="1:8" ht="76.900000000000006" customHeight="1" thickTop="1" x14ac:dyDescent="0.4">
      <c r="A61" s="126" t="s">
        <v>35</v>
      </c>
      <c r="B61" s="121"/>
      <c r="C61" s="122"/>
      <c r="D61" s="121"/>
      <c r="E61" s="122"/>
      <c r="G61" s="28"/>
      <c r="H61" s="28" t="s">
        <v>35</v>
      </c>
    </row>
    <row r="62" spans="1:8" ht="25.15" customHeight="1" x14ac:dyDescent="0.35">
      <c r="A62" s="201" t="s">
        <v>70</v>
      </c>
      <c r="B62" s="73"/>
      <c r="C62" s="73"/>
      <c r="D62" s="73"/>
      <c r="E62" s="73"/>
      <c r="G62" s="1"/>
      <c r="H62" s="1"/>
    </row>
    <row r="63" spans="1:8" x14ac:dyDescent="0.3">
      <c r="A63" s="151" t="s">
        <v>145</v>
      </c>
      <c r="G63"/>
      <c r="H63"/>
    </row>
    <row r="64" spans="1:8" s="65" customFormat="1" ht="23.25" x14ac:dyDescent="0.35">
      <c r="A64" s="20" t="s">
        <v>148</v>
      </c>
      <c r="B64" s="92"/>
      <c r="C64" s="92"/>
      <c r="D64" s="92"/>
      <c r="E64" s="92"/>
      <c r="F64" s="136"/>
    </row>
    <row r="65" spans="2:5" ht="24.75" x14ac:dyDescent="0.25">
      <c r="B65" s="93"/>
      <c r="C65" s="93"/>
      <c r="D65" s="93"/>
      <c r="E65" s="93"/>
    </row>
    <row r="67" spans="2:5" x14ac:dyDescent="0.25">
      <c r="B67" s="75"/>
      <c r="C67" s="75"/>
      <c r="D67" s="75"/>
      <c r="E67" s="75"/>
    </row>
    <row r="68" spans="2:5" x14ac:dyDescent="0.25">
      <c r="B68" s="75"/>
      <c r="C68" s="75"/>
      <c r="D68" s="75"/>
      <c r="E68" s="75"/>
    </row>
    <row r="69" spans="2:5" ht="30.75" x14ac:dyDescent="0.25">
      <c r="B69" s="94"/>
      <c r="C69" s="94"/>
      <c r="D69" s="94"/>
      <c r="E69" s="94"/>
    </row>
  </sheetData>
  <phoneticPr fontId="19" type="noConversion"/>
  <printOptions horizontalCentered="1" verticalCentered="1" gridLinesSet="0"/>
  <pageMargins left="0.19685039370078741" right="0.19685039370078741" top="0.31496062992125984" bottom="0.27559055118110237" header="0.23622047244094491" footer="0.39370078740157483"/>
  <pageSetup paperSize="9" scale="46" firstPageNumber="10" orientation="portrait" useFirstPageNumber="1" r:id="rId1"/>
  <headerFooter alignWithMargins="0">
    <oddFooter xml:space="preserve">&amp;R&amp;18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syncVertical="1" syncRef="B6" transitionEvaluation="1" codeName="Feuil14"/>
  <dimension ref="A1:M77"/>
  <sheetViews>
    <sheetView showGridLines="0" zoomScale="60" zoomScaleNormal="6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G40" sqref="G40"/>
    </sheetView>
  </sheetViews>
  <sheetFormatPr baseColWidth="10" defaultColWidth="14.88671875" defaultRowHeight="20.25" x14ac:dyDescent="0.25"/>
  <cols>
    <col min="1" max="1" width="73.33203125" customWidth="1"/>
    <col min="2" max="5" width="17.6640625" style="72" customWidth="1"/>
    <col min="6" max="6" width="11.109375" style="136" customWidth="1"/>
    <col min="7" max="7" width="17.6640625" style="21" customWidth="1"/>
    <col min="8" max="8" width="17.6640625" style="22" customWidth="1"/>
  </cols>
  <sheetData>
    <row r="1" spans="1:8" ht="99" customHeight="1" x14ac:dyDescent="0.25">
      <c r="A1" s="12" t="s">
        <v>78</v>
      </c>
      <c r="B1" s="75"/>
      <c r="C1" s="99" t="s">
        <v>35</v>
      </c>
      <c r="D1" s="75"/>
      <c r="E1" s="99" t="s">
        <v>35</v>
      </c>
      <c r="G1" t="s">
        <v>35</v>
      </c>
      <c r="H1" s="37" t="s">
        <v>35</v>
      </c>
    </row>
    <row r="2" spans="1:8" ht="60" customHeight="1" x14ac:dyDescent="0.25">
      <c r="A2" s="18" t="s">
        <v>1</v>
      </c>
      <c r="B2" s="114" t="s">
        <v>35</v>
      </c>
      <c r="C2" s="114"/>
      <c r="D2" s="114" t="s">
        <v>35</v>
      </c>
      <c r="E2" s="114"/>
      <c r="F2" s="137"/>
      <c r="G2" s="42" t="s">
        <v>35</v>
      </c>
      <c r="H2" s="42" t="s">
        <v>35</v>
      </c>
    </row>
    <row r="3" spans="1:8" ht="24.75" customHeight="1" thickBot="1" x14ac:dyDescent="0.4">
      <c r="A3" s="15"/>
      <c r="B3" s="113" t="s">
        <v>35</v>
      </c>
      <c r="C3" s="95" t="s">
        <v>35</v>
      </c>
      <c r="D3" s="113" t="s">
        <v>35</v>
      </c>
      <c r="E3" s="95" t="s">
        <v>35</v>
      </c>
      <c r="G3" s="42"/>
      <c r="H3" s="19" t="s">
        <v>35</v>
      </c>
    </row>
    <row r="4" spans="1:8" ht="53.45" customHeight="1" thickBot="1" x14ac:dyDescent="0.3">
      <c r="A4" s="30" t="s">
        <v>57</v>
      </c>
      <c r="B4" s="242" t="s">
        <v>94</v>
      </c>
      <c r="C4" s="90"/>
      <c r="D4" s="242" t="s">
        <v>95</v>
      </c>
      <c r="E4" s="243"/>
      <c r="F4" s="138"/>
      <c r="G4" s="56" t="s">
        <v>95</v>
      </c>
      <c r="H4" s="57"/>
    </row>
    <row r="5" spans="1:8" s="1" customFormat="1" ht="49.5" customHeight="1" thickTop="1" thickBot="1" x14ac:dyDescent="0.3">
      <c r="A5" s="34" t="s">
        <v>36</v>
      </c>
      <c r="B5" s="157" t="s">
        <v>55</v>
      </c>
      <c r="C5" s="158" t="s">
        <v>56</v>
      </c>
      <c r="D5" s="157" t="s">
        <v>55</v>
      </c>
      <c r="E5" s="158" t="s">
        <v>56</v>
      </c>
      <c r="F5" s="139"/>
      <c r="G5" s="35" t="s">
        <v>55</v>
      </c>
      <c r="H5" s="36" t="s">
        <v>56</v>
      </c>
    </row>
    <row r="6" spans="1:8" s="2" customFormat="1" ht="39.950000000000003" customHeight="1" thickTop="1" x14ac:dyDescent="0.25">
      <c r="A6" s="11" t="s">
        <v>2</v>
      </c>
      <c r="B6" s="159">
        <f>B7+B27</f>
        <v>679204</v>
      </c>
      <c r="C6" s="160">
        <f>C7+C27</f>
        <v>1345011</v>
      </c>
      <c r="D6" s="159">
        <f>D7+D27</f>
        <v>553583</v>
      </c>
      <c r="E6" s="160">
        <f>E7+E27</f>
        <v>854011</v>
      </c>
      <c r="F6" s="140"/>
      <c r="G6" s="59">
        <v>-0.1849532688264498</v>
      </c>
      <c r="H6" s="60">
        <v>-0.36505277652004331</v>
      </c>
    </row>
    <row r="7" spans="1:8" s="2" customFormat="1" ht="39.950000000000003" customHeight="1" x14ac:dyDescent="0.25">
      <c r="A7" s="17" t="s">
        <v>72</v>
      </c>
      <c r="B7" s="161">
        <f>B8+B20</f>
        <v>541322</v>
      </c>
      <c r="C7" s="119">
        <f>C8+C20</f>
        <v>1065558</v>
      </c>
      <c r="D7" s="161">
        <f>D8+D20</f>
        <v>435521</v>
      </c>
      <c r="E7" s="119">
        <f>E8+E20</f>
        <v>671422</v>
      </c>
      <c r="F7" s="140"/>
      <c r="G7" s="59">
        <v>-0.19544928896294622</v>
      </c>
      <c r="H7" s="60">
        <v>-0.36988695124995541</v>
      </c>
    </row>
    <row r="8" spans="1:8" s="3" customFormat="1" ht="30" customHeight="1" x14ac:dyDescent="0.25">
      <c r="A8" s="17" t="s">
        <v>46</v>
      </c>
      <c r="B8" s="161">
        <f>SUM(B9:B19)</f>
        <v>483906</v>
      </c>
      <c r="C8" s="119">
        <f>SUM(C9:C19)</f>
        <v>947371</v>
      </c>
      <c r="D8" s="161">
        <f>SUM(D9:D19)</f>
        <v>387830</v>
      </c>
      <c r="E8" s="119">
        <f>SUM(E9:E19)</f>
        <v>595663</v>
      </c>
      <c r="F8" s="141"/>
      <c r="G8" s="59">
        <v>-0.19854269217575315</v>
      </c>
      <c r="H8" s="60">
        <v>-0.37124632271834368</v>
      </c>
    </row>
    <row r="9" spans="1:8" s="4" customFormat="1" ht="24.95" customHeight="1" x14ac:dyDescent="0.25">
      <c r="A9" s="14" t="s">
        <v>3</v>
      </c>
      <c r="B9" s="164">
        <v>0</v>
      </c>
      <c r="C9" s="165">
        <v>0</v>
      </c>
      <c r="D9" s="164">
        <v>0</v>
      </c>
      <c r="E9" s="165">
        <v>0</v>
      </c>
      <c r="F9" s="142"/>
      <c r="G9" s="181" t="s">
        <v>35</v>
      </c>
      <c r="H9" s="185" t="s">
        <v>35</v>
      </c>
    </row>
    <row r="10" spans="1:8" s="4" customFormat="1" ht="24.95" customHeight="1" x14ac:dyDescent="0.25">
      <c r="A10" s="14" t="s">
        <v>4</v>
      </c>
      <c r="B10" s="164">
        <v>0</v>
      </c>
      <c r="C10" s="165">
        <v>0</v>
      </c>
      <c r="D10" s="164">
        <v>0</v>
      </c>
      <c r="E10" s="165">
        <v>0</v>
      </c>
      <c r="F10" s="142"/>
      <c r="G10" s="181" t="s">
        <v>35</v>
      </c>
      <c r="H10" s="185" t="s">
        <v>35</v>
      </c>
    </row>
    <row r="11" spans="1:8" s="4" customFormat="1" ht="24.95" customHeight="1" x14ac:dyDescent="0.25">
      <c r="A11" s="81" t="s">
        <v>40</v>
      </c>
      <c r="B11" s="162" t="s">
        <v>111</v>
      </c>
      <c r="C11" s="163"/>
      <c r="D11" s="162" t="s">
        <v>111</v>
      </c>
      <c r="E11" s="163"/>
      <c r="F11" s="143"/>
      <c r="G11" s="181" t="s">
        <v>35</v>
      </c>
      <c r="H11" s="185" t="s">
        <v>35</v>
      </c>
    </row>
    <row r="12" spans="1:8" s="4" customFormat="1" ht="24.95" customHeight="1" x14ac:dyDescent="0.25">
      <c r="A12" s="86" t="s">
        <v>59</v>
      </c>
      <c r="B12" s="164">
        <v>146906</v>
      </c>
      <c r="C12" s="255">
        <v>297556</v>
      </c>
      <c r="D12" s="164">
        <v>109155</v>
      </c>
      <c r="E12" s="255">
        <v>154064</v>
      </c>
      <c r="F12" s="144"/>
      <c r="G12" s="181">
        <v>-0.25697384722203309</v>
      </c>
      <c r="H12" s="185">
        <v>-0.48223527672102062</v>
      </c>
    </row>
    <row r="13" spans="1:8" s="4" customFormat="1" ht="24.95" customHeight="1" x14ac:dyDescent="0.25">
      <c r="A13" s="14" t="s">
        <v>104</v>
      </c>
      <c r="B13" s="164">
        <f>[1]englisch!$DX$29</f>
        <v>78955</v>
      </c>
      <c r="C13" s="165">
        <f>[1]englisch!$DZ$29</f>
        <v>153792</v>
      </c>
      <c r="D13" s="164">
        <f>[1]englisch!$DY$29</f>
        <v>61024</v>
      </c>
      <c r="E13" s="269">
        <f>[1]englisch!$EA$29</f>
        <v>101388</v>
      </c>
      <c r="F13" s="142"/>
      <c r="G13" s="181">
        <v>-0.22710404660882777</v>
      </c>
      <c r="H13" s="185">
        <v>-0.34074594257178525</v>
      </c>
    </row>
    <row r="14" spans="1:8" s="4" customFormat="1" ht="24.95" customHeight="1" x14ac:dyDescent="0.25">
      <c r="A14" s="14" t="s">
        <v>6</v>
      </c>
      <c r="B14" s="164">
        <v>78149</v>
      </c>
      <c r="C14" s="165">
        <v>163720</v>
      </c>
      <c r="D14" s="164">
        <v>63422</v>
      </c>
      <c r="E14" s="165">
        <v>115160</v>
      </c>
      <c r="F14" s="142"/>
      <c r="G14" s="181">
        <v>-0.18844770886383699</v>
      </c>
      <c r="H14" s="185">
        <v>-0.29660395797703398</v>
      </c>
    </row>
    <row r="15" spans="1:8" s="4" customFormat="1" ht="24.95" customHeight="1" x14ac:dyDescent="0.25">
      <c r="A15" s="81" t="s">
        <v>147</v>
      </c>
      <c r="B15" s="162" t="s">
        <v>111</v>
      </c>
      <c r="C15" s="163"/>
      <c r="D15" s="162" t="s">
        <v>111</v>
      </c>
      <c r="E15" s="163"/>
      <c r="F15" s="142"/>
      <c r="G15" s="181" t="s">
        <v>35</v>
      </c>
      <c r="H15" s="185" t="s">
        <v>35</v>
      </c>
    </row>
    <row r="16" spans="1:8" s="4" customFormat="1" ht="24.95" customHeight="1" x14ac:dyDescent="0.25">
      <c r="A16" s="14" t="s">
        <v>7</v>
      </c>
      <c r="B16" s="164">
        <v>14818</v>
      </c>
      <c r="C16" s="165">
        <v>29071</v>
      </c>
      <c r="D16" s="164">
        <v>14149</v>
      </c>
      <c r="E16" s="165">
        <v>21143</v>
      </c>
      <c r="F16" s="142"/>
      <c r="G16" s="181">
        <v>-4.5147793224456723E-2</v>
      </c>
      <c r="H16" s="185">
        <v>-0.27271163702659007</v>
      </c>
    </row>
    <row r="17" spans="1:8" s="4" customFormat="1" ht="24.95" customHeight="1" x14ac:dyDescent="0.25">
      <c r="A17" s="14" t="s">
        <v>8</v>
      </c>
      <c r="B17" s="164">
        <v>143662</v>
      </c>
      <c r="C17" s="165">
        <v>279538</v>
      </c>
      <c r="D17" s="164">
        <v>123289</v>
      </c>
      <c r="E17" s="165">
        <v>184001</v>
      </c>
      <c r="F17" s="142"/>
      <c r="G17" s="181">
        <v>-0.14181203101724882</v>
      </c>
      <c r="H17" s="185">
        <v>-0.34176748778341404</v>
      </c>
    </row>
    <row r="18" spans="1:8" s="4" customFormat="1" ht="24.95" customHeight="1" x14ac:dyDescent="0.25">
      <c r="A18" s="81" t="s">
        <v>52</v>
      </c>
      <c r="B18" s="162" t="s">
        <v>111</v>
      </c>
      <c r="C18" s="163"/>
      <c r="D18" s="162" t="s">
        <v>111</v>
      </c>
      <c r="E18" s="163"/>
      <c r="F18" s="143"/>
      <c r="G18" s="181" t="s">
        <v>35</v>
      </c>
      <c r="H18" s="185" t="s">
        <v>35</v>
      </c>
    </row>
    <row r="19" spans="1:8" s="4" customFormat="1" ht="24.95" customHeight="1" x14ac:dyDescent="0.25">
      <c r="A19" s="14" t="s">
        <v>60</v>
      </c>
      <c r="B19" s="164">
        <v>21416</v>
      </c>
      <c r="C19" s="270">
        <v>23694</v>
      </c>
      <c r="D19" s="164">
        <v>16791</v>
      </c>
      <c r="E19" s="270">
        <v>19907</v>
      </c>
      <c r="F19" s="142"/>
      <c r="G19" s="181">
        <v>-0.21596002988419871</v>
      </c>
      <c r="H19" s="185">
        <v>-0.15982949269857349</v>
      </c>
    </row>
    <row r="20" spans="1:8" s="3" customFormat="1" ht="30" customHeight="1" x14ac:dyDescent="0.25">
      <c r="A20" s="17" t="s">
        <v>47</v>
      </c>
      <c r="B20" s="161">
        <f t="shared" ref="B20:C20" si="0">SUM(B21:B26)</f>
        <v>57416</v>
      </c>
      <c r="C20" s="119">
        <f t="shared" si="0"/>
        <v>118187</v>
      </c>
      <c r="D20" s="161">
        <f>SUM(D21:D26)</f>
        <v>47691</v>
      </c>
      <c r="E20" s="119">
        <f>SUM(E21:E26)</f>
        <v>75759</v>
      </c>
      <c r="F20" s="141"/>
      <c r="G20" s="59">
        <v>-0.16937787376341085</v>
      </c>
      <c r="H20" s="60">
        <v>-0.35899041349725436</v>
      </c>
    </row>
    <row r="21" spans="1:8" s="4" customFormat="1" ht="24.95" customHeight="1" x14ac:dyDescent="0.25">
      <c r="A21" s="14" t="s">
        <v>10</v>
      </c>
      <c r="B21" s="230" t="s">
        <v>102</v>
      </c>
      <c r="C21" s="231" t="s">
        <v>102</v>
      </c>
      <c r="D21" s="230" t="s">
        <v>102</v>
      </c>
      <c r="E21" s="271" t="s">
        <v>102</v>
      </c>
      <c r="F21" s="142"/>
      <c r="G21" s="59" t="s">
        <v>35</v>
      </c>
      <c r="H21" s="60" t="s">
        <v>35</v>
      </c>
    </row>
    <row r="22" spans="1:8" s="5" customFormat="1" ht="24.95" customHeight="1" x14ac:dyDescent="0.25">
      <c r="A22" s="81" t="s">
        <v>11</v>
      </c>
      <c r="B22" s="162" t="s">
        <v>111</v>
      </c>
      <c r="C22" s="163"/>
      <c r="D22" s="162" t="s">
        <v>111</v>
      </c>
      <c r="E22" s="163"/>
      <c r="F22" s="143"/>
      <c r="G22" s="59" t="s">
        <v>35</v>
      </c>
      <c r="H22" s="60" t="s">
        <v>35</v>
      </c>
    </row>
    <row r="23" spans="1:8" s="5" customFormat="1" ht="24.95" customHeight="1" x14ac:dyDescent="0.25">
      <c r="A23" s="14" t="s">
        <v>149</v>
      </c>
      <c r="B23" s="164">
        <f>'[2]Sources Renault&amp;PSA'!Q42</f>
        <v>57416</v>
      </c>
      <c r="C23" s="165">
        <f>'[2]Sources Renault&amp;PSA'!R42</f>
        <v>118187</v>
      </c>
      <c r="D23" s="164">
        <f>'[2]Sources Renault&amp;PSA'!Q43</f>
        <v>47691</v>
      </c>
      <c r="E23" s="165">
        <f>'[2]Sources Renault&amp;PSA'!R43</f>
        <v>75759</v>
      </c>
      <c r="F23" s="142"/>
      <c r="G23" s="181">
        <v>-0.16937787376341085</v>
      </c>
      <c r="H23" s="185">
        <v>-0.35899041349725436</v>
      </c>
    </row>
    <row r="24" spans="1:8" s="4" customFormat="1" ht="24.95" customHeight="1" x14ac:dyDescent="0.25">
      <c r="A24" s="14" t="s">
        <v>13</v>
      </c>
      <c r="B24" s="164">
        <v>0</v>
      </c>
      <c r="C24" s="165">
        <v>0</v>
      </c>
      <c r="D24" s="164">
        <v>0</v>
      </c>
      <c r="E24" s="165">
        <v>0</v>
      </c>
      <c r="F24" s="142"/>
      <c r="G24" s="59" t="s">
        <v>35</v>
      </c>
      <c r="H24" s="60" t="s">
        <v>35</v>
      </c>
    </row>
    <row r="25" spans="1:8" s="4" customFormat="1" ht="24.95" customHeight="1" x14ac:dyDescent="0.25">
      <c r="A25" s="14" t="s">
        <v>49</v>
      </c>
      <c r="B25" s="164">
        <v>0</v>
      </c>
      <c r="C25" s="165">
        <v>0</v>
      </c>
      <c r="D25" s="164">
        <v>0</v>
      </c>
      <c r="E25" s="165">
        <v>0</v>
      </c>
      <c r="F25" s="143"/>
      <c r="G25" s="59" t="s">
        <v>35</v>
      </c>
      <c r="H25" s="60" t="s">
        <v>35</v>
      </c>
    </row>
    <row r="26" spans="1:8" s="4" customFormat="1" ht="24.95" customHeight="1" thickBot="1" x14ac:dyDescent="0.3">
      <c r="A26" s="41" t="s">
        <v>15</v>
      </c>
      <c r="B26" s="232" t="s">
        <v>102</v>
      </c>
      <c r="C26" s="233" t="s">
        <v>102</v>
      </c>
      <c r="D26" s="232" t="s">
        <v>102</v>
      </c>
      <c r="E26" s="233" t="s">
        <v>102</v>
      </c>
      <c r="F26" s="142"/>
      <c r="G26" s="59" t="s">
        <v>35</v>
      </c>
      <c r="H26" s="60" t="s">
        <v>35</v>
      </c>
    </row>
    <row r="27" spans="1:8" s="3" customFormat="1" ht="30" customHeight="1" x14ac:dyDescent="0.25">
      <c r="A27" s="40" t="s">
        <v>74</v>
      </c>
      <c r="B27" s="167">
        <f>B28+B29+B36</f>
        <v>137882</v>
      </c>
      <c r="C27" s="168">
        <f>C28+C29+C36</f>
        <v>279453</v>
      </c>
      <c r="D27" s="167">
        <f>D28+D29+D36</f>
        <v>118062</v>
      </c>
      <c r="E27" s="168">
        <f>E28+E29+E36</f>
        <v>182589</v>
      </c>
      <c r="F27" s="141"/>
      <c r="G27" s="59">
        <v>-0.14374610173916824</v>
      </c>
      <c r="H27" s="60">
        <v>-0.34662000407939797</v>
      </c>
    </row>
    <row r="28" spans="1:8" s="6" customFormat="1" ht="24.95" customHeight="1" x14ac:dyDescent="0.25">
      <c r="A28" s="14" t="s">
        <v>14</v>
      </c>
      <c r="B28" s="195">
        <v>22</v>
      </c>
      <c r="C28" s="196">
        <v>55</v>
      </c>
      <c r="D28" s="195">
        <v>11</v>
      </c>
      <c r="E28" s="196">
        <v>36</v>
      </c>
      <c r="F28" s="142"/>
      <c r="G28" s="181">
        <v>-0.5</v>
      </c>
      <c r="H28" s="185">
        <v>-0.34545454545454546</v>
      </c>
    </row>
    <row r="29" spans="1:8" s="7" customFormat="1" ht="30" customHeight="1" x14ac:dyDescent="0.25">
      <c r="A29" s="16" t="s">
        <v>16</v>
      </c>
      <c r="B29" s="166">
        <f t="shared" ref="B29:C29" si="1">SUM(B30:B35)</f>
        <v>22790</v>
      </c>
      <c r="C29" s="70">
        <f t="shared" si="1"/>
        <v>52023</v>
      </c>
      <c r="D29" s="166">
        <f>SUM(D30:D35)</f>
        <v>19332</v>
      </c>
      <c r="E29" s="70">
        <f>SUM(E30:E35)</f>
        <v>38615</v>
      </c>
      <c r="F29" s="141"/>
      <c r="G29" s="59">
        <v>-0.15173321632294867</v>
      </c>
      <c r="H29" s="60">
        <v>-0.25773215693058837</v>
      </c>
    </row>
    <row r="30" spans="1:8" s="4" customFormat="1" ht="24.95" customHeight="1" x14ac:dyDescent="0.25">
      <c r="A30" s="149" t="s">
        <v>17</v>
      </c>
      <c r="B30" s="164">
        <v>22776</v>
      </c>
      <c r="C30" s="165">
        <v>52002</v>
      </c>
      <c r="D30" s="164">
        <v>19320</v>
      </c>
      <c r="E30" s="165">
        <v>38591</v>
      </c>
      <c r="F30" s="142"/>
      <c r="G30" s="181">
        <v>-0.15173867228661753</v>
      </c>
      <c r="H30" s="185">
        <v>-0.25789392715664783</v>
      </c>
    </row>
    <row r="31" spans="1:8" s="4" customFormat="1" ht="24.95" customHeight="1" x14ac:dyDescent="0.25">
      <c r="A31" s="149" t="s">
        <v>151</v>
      </c>
      <c r="B31" s="164">
        <v>0</v>
      </c>
      <c r="C31" s="165">
        <v>0</v>
      </c>
      <c r="D31" s="164">
        <v>0</v>
      </c>
      <c r="E31" s="165">
        <v>0</v>
      </c>
      <c r="F31" s="142"/>
      <c r="G31" s="59" t="s">
        <v>35</v>
      </c>
      <c r="H31" s="60" t="s">
        <v>35</v>
      </c>
    </row>
    <row r="32" spans="1:8" s="4" customFormat="1" ht="24.95" customHeight="1" x14ac:dyDescent="0.25">
      <c r="A32" s="149" t="s">
        <v>42</v>
      </c>
      <c r="B32" s="164">
        <v>0</v>
      </c>
      <c r="C32" s="165">
        <v>0</v>
      </c>
      <c r="D32" s="164">
        <v>0</v>
      </c>
      <c r="E32" s="165">
        <v>0</v>
      </c>
      <c r="F32" s="142"/>
      <c r="G32" s="59" t="s">
        <v>35</v>
      </c>
      <c r="H32" s="60" t="s">
        <v>35</v>
      </c>
    </row>
    <row r="33" spans="1:13" s="4" customFormat="1" ht="24.95" customHeight="1" x14ac:dyDescent="0.25">
      <c r="A33" s="149" t="s">
        <v>105</v>
      </c>
      <c r="B33" s="164"/>
      <c r="C33" s="165"/>
      <c r="D33" s="164"/>
      <c r="E33" s="165"/>
      <c r="F33" s="142"/>
      <c r="G33" s="59" t="s">
        <v>35</v>
      </c>
      <c r="H33" s="60" t="s">
        <v>35</v>
      </c>
    </row>
    <row r="34" spans="1:13" s="4" customFormat="1" ht="24.95" customHeight="1" x14ac:dyDescent="0.25">
      <c r="A34" s="149" t="s">
        <v>18</v>
      </c>
      <c r="B34" s="164">
        <v>14</v>
      </c>
      <c r="C34" s="165">
        <v>21</v>
      </c>
      <c r="D34" s="164">
        <v>12</v>
      </c>
      <c r="E34" s="165">
        <v>24</v>
      </c>
      <c r="F34" s="142"/>
      <c r="G34" s="181">
        <v>-0.1428571428571429</v>
      </c>
      <c r="H34" s="185">
        <v>0.14285714285714279</v>
      </c>
    </row>
    <row r="35" spans="1:13" s="97" customFormat="1" ht="24.95" customHeight="1" x14ac:dyDescent="0.25">
      <c r="A35" s="214" t="s">
        <v>62</v>
      </c>
      <c r="B35" s="216">
        <v>0</v>
      </c>
      <c r="C35" s="217">
        <v>0</v>
      </c>
      <c r="D35" s="216">
        <v>0</v>
      </c>
      <c r="E35" s="217">
        <v>0</v>
      </c>
      <c r="F35" s="142"/>
      <c r="G35" s="181" t="s">
        <v>35</v>
      </c>
      <c r="H35" s="185" t="s">
        <v>35</v>
      </c>
      <c r="M35" s="4"/>
    </row>
    <row r="36" spans="1:13" s="7" customFormat="1" ht="30" customHeight="1" x14ac:dyDescent="0.25">
      <c r="A36" s="14" t="s">
        <v>19</v>
      </c>
      <c r="B36" s="218">
        <v>115070</v>
      </c>
      <c r="C36" s="202">
        <v>227375</v>
      </c>
      <c r="D36" s="218">
        <v>98719</v>
      </c>
      <c r="E36" s="202">
        <v>143938</v>
      </c>
      <c r="F36" s="145"/>
      <c r="G36" s="181">
        <v>-0.14209611540801248</v>
      </c>
      <c r="H36" s="185">
        <v>-0.36695766904892801</v>
      </c>
    </row>
    <row r="37" spans="1:13" s="8" customFormat="1" ht="39.950000000000003" customHeight="1" x14ac:dyDescent="0.25">
      <c r="A37" s="10" t="s">
        <v>20</v>
      </c>
      <c r="B37" s="170">
        <f t="shared" ref="B37:C37" si="2">B38+B42</f>
        <v>3148508</v>
      </c>
      <c r="C37" s="120">
        <f t="shared" si="2"/>
        <v>6390111</v>
      </c>
      <c r="D37" s="170">
        <f>D38+D42</f>
        <v>2846298</v>
      </c>
      <c r="E37" s="120">
        <f>E38+E42</f>
        <v>3917502</v>
      </c>
      <c r="F37" s="146"/>
      <c r="G37" s="59">
        <v>-9.598514598025476E-2</v>
      </c>
      <c r="H37" s="60">
        <v>-0.38694304371238619</v>
      </c>
    </row>
    <row r="38" spans="1:13" s="3" customFormat="1" ht="30" customHeight="1" x14ac:dyDescent="0.25">
      <c r="A38" s="17" t="s">
        <v>43</v>
      </c>
      <c r="B38" s="170">
        <f t="shared" ref="B38:C38" si="3">SUM(B39:B41)</f>
        <v>3022683</v>
      </c>
      <c r="C38" s="120">
        <f t="shared" si="3"/>
        <v>6118425</v>
      </c>
      <c r="D38" s="170">
        <f>SUM(D39:D41)</f>
        <v>2741247</v>
      </c>
      <c r="E38" s="120">
        <f>SUM(E39:E41)</f>
        <v>3769353</v>
      </c>
      <c r="F38" s="141"/>
      <c r="G38" s="59">
        <v>-9.3108010333865621E-2</v>
      </c>
      <c r="H38" s="60">
        <v>-0.38393410068767697</v>
      </c>
    </row>
    <row r="39" spans="1:13" s="4" customFormat="1" ht="24.95" customHeight="1" x14ac:dyDescent="0.25">
      <c r="A39" s="14" t="s">
        <v>61</v>
      </c>
      <c r="B39" s="272">
        <v>339676</v>
      </c>
      <c r="C39" s="273">
        <v>730313</v>
      </c>
      <c r="D39" s="272">
        <v>298656</v>
      </c>
      <c r="E39" s="273">
        <v>425550</v>
      </c>
      <c r="F39" s="142"/>
      <c r="G39" s="181">
        <v>-0.12076213803742386</v>
      </c>
      <c r="H39" s="185">
        <v>-0.41730463513589378</v>
      </c>
    </row>
    <row r="40" spans="1:13" s="4" customFormat="1" ht="24.95" customHeight="1" x14ac:dyDescent="0.25">
      <c r="A40" s="14" t="s">
        <v>22</v>
      </c>
      <c r="B40" s="272">
        <v>593710</v>
      </c>
      <c r="C40" s="274">
        <v>1216037</v>
      </c>
      <c r="D40" s="272">
        <v>587852</v>
      </c>
      <c r="E40" s="274">
        <v>763707</v>
      </c>
      <c r="F40" s="142"/>
      <c r="G40" s="181">
        <v>-9.8667699718717472E-3</v>
      </c>
      <c r="H40" s="185">
        <v>-0.37197058971067487</v>
      </c>
    </row>
    <row r="41" spans="1:13" s="4" customFormat="1" ht="24.95" customHeight="1" x14ac:dyDescent="0.25">
      <c r="A41" s="14" t="s">
        <v>75</v>
      </c>
      <c r="B41" s="272">
        <v>2089297</v>
      </c>
      <c r="C41" s="274">
        <v>4172075</v>
      </c>
      <c r="D41" s="272">
        <v>1854739</v>
      </c>
      <c r="E41" s="274">
        <v>2580096</v>
      </c>
      <c r="F41" s="142"/>
      <c r="G41" s="181">
        <v>-0.11226647049222782</v>
      </c>
      <c r="H41" s="185">
        <v>-0.38157966958887368</v>
      </c>
    </row>
    <row r="42" spans="1:13" s="3" customFormat="1" ht="30" customHeight="1" x14ac:dyDescent="0.25">
      <c r="A42" s="17" t="s">
        <v>44</v>
      </c>
      <c r="B42" s="170">
        <f t="shared" ref="B42:C42" si="4">SUM(B43:B45)</f>
        <v>125825</v>
      </c>
      <c r="C42" s="120">
        <f t="shared" si="4"/>
        <v>271686</v>
      </c>
      <c r="D42" s="170">
        <f>SUM(D43:D45)</f>
        <v>105051</v>
      </c>
      <c r="E42" s="120">
        <f>SUM(E43:E45)</f>
        <v>148149</v>
      </c>
      <c r="F42" s="141"/>
      <c r="G42" s="59">
        <v>-0.16510232465726205</v>
      </c>
      <c r="H42" s="60">
        <v>-0.45470506393410037</v>
      </c>
    </row>
    <row r="43" spans="1:13" s="4" customFormat="1" ht="24.95" customHeight="1" x14ac:dyDescent="0.25">
      <c r="A43" s="14" t="s">
        <v>23</v>
      </c>
      <c r="B43" s="164">
        <v>45970</v>
      </c>
      <c r="C43" s="165">
        <v>100496</v>
      </c>
      <c r="D43" s="164">
        <v>42127</v>
      </c>
      <c r="E43" s="165">
        <v>56694</v>
      </c>
      <c r="F43" s="142"/>
      <c r="G43" s="181">
        <v>-8.3597998694801001E-2</v>
      </c>
      <c r="H43" s="185">
        <v>-0.43585814360770581</v>
      </c>
    </row>
    <row r="44" spans="1:13" s="4" customFormat="1" ht="24.95" customHeight="1" x14ac:dyDescent="0.25">
      <c r="A44" s="14" t="s">
        <v>24</v>
      </c>
      <c r="B44" s="164">
        <f>[2]bresil!$Q$11</f>
        <v>79855</v>
      </c>
      <c r="C44" s="165">
        <f>[2]bresil!$R$11</f>
        <v>171190</v>
      </c>
      <c r="D44" s="164">
        <f>[2]bresil!$AF$11</f>
        <v>62924</v>
      </c>
      <c r="E44" s="165">
        <f>[2]bresil!$AG$11</f>
        <v>91455</v>
      </c>
      <c r="F44" s="142"/>
      <c r="G44" s="181">
        <v>-0.21202178949345685</v>
      </c>
      <c r="H44" s="185">
        <v>-0.46576902856475266</v>
      </c>
    </row>
    <row r="45" spans="1:13" s="4" customFormat="1" ht="24.95" customHeight="1" x14ac:dyDescent="0.25">
      <c r="A45" s="14" t="s">
        <v>63</v>
      </c>
      <c r="B45" s="275" t="s">
        <v>102</v>
      </c>
      <c r="C45" s="276" t="s">
        <v>102</v>
      </c>
      <c r="D45" s="275" t="s">
        <v>102</v>
      </c>
      <c r="E45" s="276" t="s">
        <v>102</v>
      </c>
      <c r="F45" s="142"/>
      <c r="G45" s="59" t="s">
        <v>35</v>
      </c>
      <c r="H45" s="60" t="s">
        <v>35</v>
      </c>
    </row>
    <row r="46" spans="1:13" s="8" customFormat="1" ht="39.950000000000003" customHeight="1" x14ac:dyDescent="0.25">
      <c r="A46" s="10" t="s">
        <v>25</v>
      </c>
      <c r="B46" s="177">
        <f>SUM(B47:B55)</f>
        <v>1324908</v>
      </c>
      <c r="C46" s="178">
        <f>SUM(C47:C55)</f>
        <v>2573295</v>
      </c>
      <c r="D46" s="177">
        <f>SUM(D47:D55)</f>
        <v>991074.12432646891</v>
      </c>
      <c r="E46" s="178">
        <f>SUM(E47:E55)</f>
        <v>1949691.7739239503</v>
      </c>
      <c r="F46" s="146"/>
      <c r="G46" s="59">
        <v>-0.25196758995608082</v>
      </c>
      <c r="H46" s="60">
        <v>-0.24233646980857215</v>
      </c>
    </row>
    <row r="47" spans="1:13" s="4" customFormat="1" ht="25.5" customHeight="1" x14ac:dyDescent="0.25">
      <c r="A47" s="14" t="s">
        <v>26</v>
      </c>
      <c r="B47" s="218">
        <v>476539</v>
      </c>
      <c r="C47" s="202">
        <v>938953</v>
      </c>
      <c r="D47" s="218">
        <v>322601</v>
      </c>
      <c r="E47" s="202">
        <v>947278</v>
      </c>
      <c r="F47" s="142"/>
      <c r="G47" s="181">
        <v>-0.3230333718751246</v>
      </c>
      <c r="H47" s="185">
        <v>8.8662584815213386E-3</v>
      </c>
    </row>
    <row r="48" spans="1:13" s="4" customFormat="1" ht="25.5" customHeight="1" x14ac:dyDescent="0.25">
      <c r="A48" s="14" t="s">
        <v>27</v>
      </c>
      <c r="B48" s="218">
        <v>163248</v>
      </c>
      <c r="C48" s="202">
        <v>293212</v>
      </c>
      <c r="D48" s="218">
        <v>97734</v>
      </c>
      <c r="E48" s="202">
        <v>118911</v>
      </c>
      <c r="F48" s="142"/>
      <c r="G48" s="181">
        <v>-0.40131578947368418</v>
      </c>
      <c r="H48" s="185">
        <v>-0.59445384227112119</v>
      </c>
    </row>
    <row r="49" spans="1:8" s="4" customFormat="1" ht="25.5" customHeight="1" x14ac:dyDescent="0.35">
      <c r="A49" s="14" t="s">
        <v>37</v>
      </c>
      <c r="B49" s="84">
        <v>34325</v>
      </c>
      <c r="C49" s="165">
        <v>62711</v>
      </c>
      <c r="D49" s="277">
        <f>ROUND(B49*(1-0.135),0)</f>
        <v>29691</v>
      </c>
      <c r="E49" s="278">
        <f>ROUND(C49*(1-0.494),0)</f>
        <v>31732</v>
      </c>
      <c r="F49" s="134"/>
      <c r="G49" s="244">
        <v>-0.1350036416605972</v>
      </c>
      <c r="H49" s="245">
        <v>-0.49399626859721579</v>
      </c>
    </row>
    <row r="50" spans="1:8" s="4" customFormat="1" ht="25.5" customHeight="1" x14ac:dyDescent="0.25">
      <c r="A50" s="14" t="s">
        <v>28</v>
      </c>
      <c r="B50" s="164">
        <v>219786</v>
      </c>
      <c r="C50" s="165">
        <v>436161</v>
      </c>
      <c r="D50" s="164">
        <v>194794</v>
      </c>
      <c r="E50" s="165">
        <v>327530</v>
      </c>
      <c r="F50" s="142"/>
      <c r="G50" s="181">
        <v>-0.11371060941097244</v>
      </c>
      <c r="H50" s="185">
        <v>-0.24906169969346181</v>
      </c>
    </row>
    <row r="51" spans="1:8" s="4" customFormat="1" ht="25.5" customHeight="1" x14ac:dyDescent="0.25">
      <c r="A51" s="14" t="s">
        <v>110</v>
      </c>
      <c r="B51" s="230" t="s">
        <v>102</v>
      </c>
      <c r="C51" s="165">
        <v>18665</v>
      </c>
      <c r="D51" s="230" t="s">
        <v>102</v>
      </c>
      <c r="E51" s="165">
        <v>8875</v>
      </c>
      <c r="F51" s="142"/>
      <c r="G51" s="244" t="s">
        <v>35</v>
      </c>
      <c r="H51" s="245">
        <v>-0.52451111706402354</v>
      </c>
    </row>
    <row r="52" spans="1:8" s="4" customFormat="1" ht="25.5" customHeight="1" x14ac:dyDescent="0.25">
      <c r="A52" s="14" t="s">
        <v>64</v>
      </c>
      <c r="B52" s="164">
        <f>[2]Pakistan!V95</f>
        <v>8768</v>
      </c>
      <c r="C52" s="165">
        <f>[2]Pakistan!W95</f>
        <v>15465</v>
      </c>
      <c r="D52" s="164">
        <f>[2]Pakistan!Z95</f>
        <v>4390</v>
      </c>
      <c r="E52" s="165">
        <f>[2]Pakistan!AA95</f>
        <v>5724</v>
      </c>
      <c r="F52" s="142"/>
      <c r="G52" s="181">
        <v>-0.49931569343065696</v>
      </c>
      <c r="H52" s="185">
        <v>-0.62987390882638217</v>
      </c>
    </row>
    <row r="53" spans="1:8" s="4" customFormat="1" ht="25.5" customHeight="1" x14ac:dyDescent="0.25">
      <c r="A53" s="14" t="s">
        <v>30</v>
      </c>
      <c r="B53" s="164">
        <v>69684</v>
      </c>
      <c r="C53" s="165">
        <v>138529</v>
      </c>
      <c r="D53" s="164">
        <v>48704</v>
      </c>
      <c r="E53" s="165">
        <v>105090</v>
      </c>
      <c r="F53" s="142"/>
      <c r="G53" s="181">
        <v>-0.30107341714023306</v>
      </c>
      <c r="H53" s="185">
        <v>-0.24138628012907049</v>
      </c>
    </row>
    <row r="54" spans="1:8" s="4" customFormat="1" ht="25.5" customHeight="1" x14ac:dyDescent="0.25">
      <c r="A54" s="14" t="s">
        <v>45</v>
      </c>
      <c r="B54" s="164">
        <v>13941</v>
      </c>
      <c r="C54" s="165">
        <v>28154</v>
      </c>
      <c r="D54" s="164">
        <v>10498</v>
      </c>
      <c r="E54" s="165">
        <v>23544</v>
      </c>
      <c r="F54" s="147"/>
      <c r="G54" s="181">
        <v>-0.24696937092030702</v>
      </c>
      <c r="H54" s="185">
        <v>-0.163742274632379</v>
      </c>
    </row>
    <row r="55" spans="1:8" s="4" customFormat="1" ht="25.5" customHeight="1" x14ac:dyDescent="0.25">
      <c r="A55" s="14" t="s">
        <v>153</v>
      </c>
      <c r="B55" s="84">
        <v>338617</v>
      </c>
      <c r="C55" s="165">
        <v>641445</v>
      </c>
      <c r="D55" s="164">
        <f>[2]Thailande!$P$7</f>
        <v>282662.12432646897</v>
      </c>
      <c r="E55" s="165">
        <f>[2]Thailande!$Q$7</f>
        <v>381007.77392395021</v>
      </c>
      <c r="F55" s="142"/>
      <c r="G55" s="181">
        <v>-0.16524532339938935</v>
      </c>
      <c r="H55" s="185">
        <v>-0.40601645671265629</v>
      </c>
    </row>
    <row r="56" spans="1:8" s="8" customFormat="1" ht="33.75" customHeight="1" x14ac:dyDescent="0.25">
      <c r="A56" s="10" t="s">
        <v>33</v>
      </c>
      <c r="B56" s="170">
        <f>SUM(B57:B59)</f>
        <v>72910</v>
      </c>
      <c r="C56" s="120">
        <f>SUM(C57:C59)</f>
        <v>141539</v>
      </c>
      <c r="D56" s="170">
        <f>SUM(D57:D59)</f>
        <v>58618</v>
      </c>
      <c r="E56" s="120">
        <f>SUM(E57:E59)</f>
        <v>82107</v>
      </c>
      <c r="F56" s="146"/>
      <c r="G56" s="59">
        <v>-0.19602249348511869</v>
      </c>
      <c r="H56" s="60">
        <v>-0.41989840256042499</v>
      </c>
    </row>
    <row r="57" spans="1:8" s="8" customFormat="1" ht="25.5" customHeight="1" x14ac:dyDescent="0.25">
      <c r="A57" s="101" t="s">
        <v>83</v>
      </c>
      <c r="B57" s="279" t="s">
        <v>102</v>
      </c>
      <c r="C57" s="280" t="s">
        <v>102</v>
      </c>
      <c r="D57" s="279" t="s">
        <v>102</v>
      </c>
      <c r="E57" s="280" t="s">
        <v>102</v>
      </c>
      <c r="F57" s="142"/>
      <c r="G57" s="59" t="s">
        <v>35</v>
      </c>
      <c r="H57" s="60" t="s">
        <v>35</v>
      </c>
    </row>
    <row r="58" spans="1:8" s="4" customFormat="1" ht="25.5" customHeight="1" x14ac:dyDescent="0.25">
      <c r="A58" s="14" t="s">
        <v>65</v>
      </c>
      <c r="B58" s="205">
        <f>'[2]Sources Renault&amp;PSA'!$Q$29</f>
        <v>7475</v>
      </c>
      <c r="C58" s="173">
        <f>'[2]Sources Renault&amp;PSA'!$R$29</f>
        <v>17358</v>
      </c>
      <c r="D58" s="205">
        <f>'[2]Sources Renault&amp;PSA'!$Q$30</f>
        <v>8587</v>
      </c>
      <c r="E58" s="173">
        <f>'[2]Sources Renault&amp;PSA'!$R$30</f>
        <v>11063</v>
      </c>
      <c r="F58" s="142"/>
      <c r="G58" s="181">
        <v>0.14876254180602011</v>
      </c>
      <c r="H58" s="185">
        <v>-0.36265698813227332</v>
      </c>
    </row>
    <row r="59" spans="1:8" s="4" customFormat="1" ht="24.6" customHeight="1" thickBot="1" x14ac:dyDescent="0.3">
      <c r="A59" s="14" t="s">
        <v>34</v>
      </c>
      <c r="B59" s="218">
        <v>65435</v>
      </c>
      <c r="C59" s="202">
        <v>124181</v>
      </c>
      <c r="D59" s="218">
        <v>50031</v>
      </c>
      <c r="E59" s="202">
        <v>71044</v>
      </c>
      <c r="F59" s="148"/>
      <c r="G59" s="181">
        <v>-0.23540918468709404</v>
      </c>
      <c r="H59" s="185">
        <v>-0.42789959816719148</v>
      </c>
    </row>
    <row r="60" spans="1:8" s="9" customFormat="1" ht="45" customHeight="1" thickTop="1" thickBot="1" x14ac:dyDescent="0.3">
      <c r="A60" s="13" t="s">
        <v>41</v>
      </c>
      <c r="B60" s="193">
        <f>B6+B37+B46+B56</f>
        <v>5225530</v>
      </c>
      <c r="C60" s="194">
        <f>C6+C37+C46+C56</f>
        <v>10449956</v>
      </c>
      <c r="D60" s="193">
        <f>D6+D37+D46+D56</f>
        <v>4449573.1243264694</v>
      </c>
      <c r="E60" s="194">
        <f>E6+E37+E46+E56</f>
        <v>6803311.7739239503</v>
      </c>
      <c r="F60" s="146"/>
      <c r="G60" s="129">
        <v>-0.14849343046036112</v>
      </c>
      <c r="H60" s="153">
        <v>-0.34896263927580651</v>
      </c>
    </row>
    <row r="61" spans="1:8" ht="42" customHeight="1" thickTop="1" x14ac:dyDescent="0.4">
      <c r="A61" s="127"/>
      <c r="B61" s="122"/>
      <c r="C61" s="21"/>
      <c r="D61" s="122"/>
      <c r="E61" s="21"/>
      <c r="G61" s="28"/>
      <c r="H61" s="28" t="s">
        <v>35</v>
      </c>
    </row>
    <row r="62" spans="1:8" s="44" customFormat="1" ht="28.5" customHeight="1" x14ac:dyDescent="0.35">
      <c r="A62" s="201" t="s">
        <v>70</v>
      </c>
      <c r="B62" s="123"/>
      <c r="C62" s="123"/>
      <c r="D62" s="123"/>
      <c r="E62" s="123"/>
      <c r="F62" s="136"/>
      <c r="G62"/>
      <c r="H62"/>
    </row>
    <row r="63" spans="1:8" ht="25.5" customHeight="1" x14ac:dyDescent="0.25">
      <c r="A63" s="20" t="s">
        <v>148</v>
      </c>
      <c r="B63" s="21"/>
      <c r="C63" s="21"/>
      <c r="D63" s="21"/>
      <c r="E63" s="21"/>
      <c r="G63"/>
      <c r="H63"/>
    </row>
    <row r="64" spans="1:8" ht="32.450000000000003" customHeight="1" x14ac:dyDescent="0.25">
      <c r="B64" s="123"/>
      <c r="C64" s="123"/>
      <c r="D64" s="123"/>
      <c r="E64" s="123"/>
      <c r="G64"/>
      <c r="H64"/>
    </row>
    <row r="65" spans="2:8" x14ac:dyDescent="0.25">
      <c r="B65" s="123"/>
      <c r="C65" s="123"/>
      <c r="D65" s="123"/>
      <c r="E65" s="123"/>
      <c r="G65"/>
      <c r="H65"/>
    </row>
    <row r="66" spans="2:8" x14ac:dyDescent="0.25">
      <c r="B66" s="123"/>
      <c r="C66" s="123"/>
      <c r="D66" s="123"/>
      <c r="E66" s="123"/>
      <c r="G66"/>
      <c r="H66"/>
    </row>
    <row r="67" spans="2:8" x14ac:dyDescent="0.25">
      <c r="B67" s="21"/>
      <c r="C67" s="21"/>
      <c r="D67" s="21"/>
      <c r="E67" s="21"/>
    </row>
    <row r="68" spans="2:8" x14ac:dyDescent="0.25">
      <c r="B68" s="25"/>
      <c r="C68" s="25"/>
      <c r="D68" s="25"/>
      <c r="E68" s="25"/>
    </row>
    <row r="69" spans="2:8" x14ac:dyDescent="0.25">
      <c r="B69" s="25"/>
      <c r="C69" s="25"/>
      <c r="D69" s="25"/>
      <c r="E69" s="25"/>
    </row>
    <row r="70" spans="2:8" ht="30.75" x14ac:dyDescent="0.25">
      <c r="B70" s="124"/>
      <c r="C70" s="124"/>
      <c r="D70" s="124"/>
      <c r="E70" s="124"/>
    </row>
    <row r="71" spans="2:8" x14ac:dyDescent="0.25">
      <c r="B71" s="21"/>
      <c r="C71" s="21"/>
      <c r="D71" s="21"/>
      <c r="E71" s="21"/>
    </row>
    <row r="72" spans="2:8" x14ac:dyDescent="0.25">
      <c r="B72" s="21"/>
      <c r="C72" s="21"/>
      <c r="D72" s="21"/>
      <c r="E72" s="21"/>
    </row>
    <row r="73" spans="2:8" x14ac:dyDescent="0.25">
      <c r="B73" s="21"/>
      <c r="C73" s="21"/>
      <c r="D73" s="21"/>
      <c r="E73" s="21"/>
    </row>
    <row r="74" spans="2:8" x14ac:dyDescent="0.25">
      <c r="B74" s="21"/>
      <c r="C74" s="21"/>
      <c r="D74" s="21"/>
      <c r="E74" s="21"/>
    </row>
    <row r="75" spans="2:8" x14ac:dyDescent="0.25">
      <c r="B75" s="21"/>
      <c r="C75" s="21"/>
      <c r="D75" s="21"/>
      <c r="E75" s="21"/>
    </row>
    <row r="76" spans="2:8" x14ac:dyDescent="0.25">
      <c r="B76" s="21"/>
      <c r="C76" s="21"/>
      <c r="D76" s="21"/>
      <c r="E76" s="21"/>
    </row>
    <row r="77" spans="2:8" x14ac:dyDescent="0.25">
      <c r="B77" s="21"/>
      <c r="C77" s="21"/>
      <c r="D77" s="21"/>
      <c r="E77" s="21"/>
    </row>
  </sheetData>
  <phoneticPr fontId="19" type="noConversion"/>
  <printOptions horizontalCentered="1" verticalCentered="1" gridLinesSet="0"/>
  <pageMargins left="0.19685039370078741" right="0.19685039370078741" top="0.39370078740157483" bottom="0.19685039370078741" header="0.15748031496062992" footer="0.35433070866141736"/>
  <pageSetup paperSize="9" scale="45" firstPageNumber="11" orientation="portrait" useFirstPageNumber="1" horizontalDpi="4294967292" verticalDpi="4294967292" r:id="rId1"/>
  <headerFooter alignWithMargins="0">
    <oddFooter>&amp;R&amp;8&amp;F&amp;18
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syncVertical="1" syncRef="B6" transitionEvaluation="1" codeName="Feuil15"/>
  <dimension ref="A1:AF76"/>
  <sheetViews>
    <sheetView showGridLines="0" zoomScale="60" zoomScaleNormal="6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H56" sqref="H56"/>
    </sheetView>
  </sheetViews>
  <sheetFormatPr baseColWidth="10" defaultColWidth="14.88671875" defaultRowHeight="20.25" x14ac:dyDescent="0.25"/>
  <cols>
    <col min="1" max="1" width="71.5546875" customWidth="1"/>
    <col min="2" max="5" width="17.6640625" style="72" customWidth="1"/>
    <col min="6" max="6" width="14.88671875" style="136" customWidth="1"/>
    <col min="7" max="7" width="17.6640625" style="21" customWidth="1"/>
    <col min="8" max="8" width="17.6640625" style="22" customWidth="1"/>
  </cols>
  <sheetData>
    <row r="1" spans="1:10" ht="99" customHeight="1" x14ac:dyDescent="0.25">
      <c r="A1" s="12" t="s">
        <v>77</v>
      </c>
      <c r="B1" s="77"/>
      <c r="C1" s="78"/>
      <c r="D1" s="77"/>
      <c r="E1" s="78"/>
      <c r="G1" t="s">
        <v>35</v>
      </c>
      <c r="H1" s="37" t="s">
        <v>35</v>
      </c>
    </row>
    <row r="2" spans="1:10" ht="28.5" customHeight="1" x14ac:dyDescent="0.25">
      <c r="A2" s="18" t="s">
        <v>1</v>
      </c>
      <c r="B2" s="83"/>
      <c r="C2" s="79" t="s">
        <v>35</v>
      </c>
      <c r="D2" s="83"/>
      <c r="E2" s="79" t="s">
        <v>35</v>
      </c>
      <c r="F2" s="137"/>
      <c r="G2" s="42" t="s">
        <v>54</v>
      </c>
      <c r="H2" s="42"/>
    </row>
    <row r="3" spans="1:10" ht="24.75" customHeight="1" thickBot="1" x14ac:dyDescent="0.4">
      <c r="A3" s="63" t="s">
        <v>35</v>
      </c>
      <c r="B3" s="113" t="s">
        <v>35</v>
      </c>
      <c r="C3" s="95"/>
      <c r="D3" s="113" t="s">
        <v>35</v>
      </c>
      <c r="E3" s="95"/>
      <c r="G3" s="26" t="s">
        <v>35</v>
      </c>
      <c r="H3" s="19"/>
    </row>
    <row r="4" spans="1:10" ht="53.45" customHeight="1" thickBot="1" x14ac:dyDescent="0.3">
      <c r="A4" s="30" t="s">
        <v>57</v>
      </c>
      <c r="B4" s="242" t="s">
        <v>94</v>
      </c>
      <c r="C4" s="90"/>
      <c r="D4" s="242" t="s">
        <v>95</v>
      </c>
      <c r="E4" s="243"/>
      <c r="F4" s="138"/>
      <c r="G4" s="56" t="s">
        <v>95</v>
      </c>
      <c r="H4" s="57"/>
    </row>
    <row r="5" spans="1:10" s="1" customFormat="1" ht="49.5" customHeight="1" thickTop="1" thickBot="1" x14ac:dyDescent="0.3">
      <c r="A5" s="34" t="s">
        <v>38</v>
      </c>
      <c r="B5" s="157" t="s">
        <v>55</v>
      </c>
      <c r="C5" s="158" t="s">
        <v>56</v>
      </c>
      <c r="D5" s="157" t="s">
        <v>55</v>
      </c>
      <c r="E5" s="158" t="s">
        <v>56</v>
      </c>
      <c r="F5" s="139"/>
      <c r="G5" s="35" t="s">
        <v>55</v>
      </c>
      <c r="H5" s="36" t="s">
        <v>56</v>
      </c>
    </row>
    <row r="6" spans="1:10" s="2" customFormat="1" ht="39.950000000000003" customHeight="1" thickTop="1" x14ac:dyDescent="0.25">
      <c r="A6" s="33" t="s">
        <v>2</v>
      </c>
      <c r="B6" s="159">
        <v>72268</v>
      </c>
      <c r="C6" s="160">
        <v>151525</v>
      </c>
      <c r="D6" s="159">
        <v>58726</v>
      </c>
      <c r="E6" s="160">
        <v>100588</v>
      </c>
      <c r="F6" s="140"/>
      <c r="G6" s="59">
        <v>-0.18738584158963856</v>
      </c>
      <c r="H6" s="60">
        <v>-0.33616234944728596</v>
      </c>
    </row>
    <row r="7" spans="1:10" s="2" customFormat="1" ht="39.950000000000003" customHeight="1" x14ac:dyDescent="0.25">
      <c r="A7" s="17" t="s">
        <v>72</v>
      </c>
      <c r="B7" s="159">
        <v>53458</v>
      </c>
      <c r="C7" s="160">
        <v>109373</v>
      </c>
      <c r="D7" s="159">
        <v>38198</v>
      </c>
      <c r="E7" s="160">
        <v>61782</v>
      </c>
      <c r="F7" s="140"/>
      <c r="G7" s="59">
        <v>-0.28545774252684353</v>
      </c>
      <c r="H7" s="60">
        <v>-0.43512567086941023</v>
      </c>
    </row>
    <row r="8" spans="1:10" s="3" customFormat="1" ht="30" customHeight="1" x14ac:dyDescent="0.25">
      <c r="A8" s="17" t="s">
        <v>46</v>
      </c>
      <c r="B8" s="161">
        <v>53222</v>
      </c>
      <c r="C8" s="119">
        <v>108888</v>
      </c>
      <c r="D8" s="161">
        <v>37892</v>
      </c>
      <c r="E8" s="119">
        <v>61154</v>
      </c>
      <c r="F8" s="141"/>
      <c r="G8" s="59">
        <v>-0.28803878095524404</v>
      </c>
      <c r="H8" s="60">
        <v>-0.43837704797590182</v>
      </c>
    </row>
    <row r="9" spans="1:10" s="4" customFormat="1" ht="24.95" customHeight="1" x14ac:dyDescent="0.25">
      <c r="A9" s="14" t="s">
        <v>3</v>
      </c>
      <c r="B9" s="64">
        <v>5400</v>
      </c>
      <c r="C9" s="32">
        <v>10600</v>
      </c>
      <c r="D9" s="64">
        <v>4300</v>
      </c>
      <c r="E9" s="32">
        <v>7000</v>
      </c>
      <c r="F9" s="142"/>
      <c r="G9" s="181">
        <v>-0.20370370370370372</v>
      </c>
      <c r="H9" s="185">
        <v>-0.339622641509434</v>
      </c>
    </row>
    <row r="10" spans="1:10" s="4" customFormat="1" ht="24.95" customHeight="1" x14ac:dyDescent="0.25">
      <c r="A10" s="14" t="s">
        <v>4</v>
      </c>
      <c r="B10" s="64">
        <v>10918</v>
      </c>
      <c r="C10" s="32">
        <v>21770</v>
      </c>
      <c r="D10" s="164">
        <v>8515</v>
      </c>
      <c r="E10" s="165">
        <v>12802</v>
      </c>
      <c r="F10" s="142"/>
      <c r="G10" s="181">
        <v>-0.22009525554130793</v>
      </c>
      <c r="H10" s="185">
        <v>-0.41194304088194766</v>
      </c>
      <c r="J10" s="62" t="s">
        <v>35</v>
      </c>
    </row>
    <row r="11" spans="1:10" s="4" customFormat="1" ht="24.95" customHeight="1" x14ac:dyDescent="0.25">
      <c r="A11" s="81" t="s">
        <v>40</v>
      </c>
      <c r="B11" s="162" t="s">
        <v>111</v>
      </c>
      <c r="C11" s="187"/>
      <c r="D11" s="162" t="s">
        <v>111</v>
      </c>
      <c r="E11" s="187"/>
      <c r="F11" s="143"/>
      <c r="G11" s="181" t="s">
        <v>35</v>
      </c>
      <c r="H11" s="185" t="s">
        <v>35</v>
      </c>
    </row>
    <row r="12" spans="1:10" s="4" customFormat="1" ht="24.95" customHeight="1" x14ac:dyDescent="0.25">
      <c r="A12" s="81" t="s">
        <v>51</v>
      </c>
      <c r="B12" s="162" t="s">
        <v>111</v>
      </c>
      <c r="C12" s="163"/>
      <c r="D12" s="162" t="s">
        <v>111</v>
      </c>
      <c r="E12" s="163"/>
      <c r="F12" s="144"/>
      <c r="G12" s="181" t="s">
        <v>35</v>
      </c>
      <c r="H12" s="185" t="s">
        <v>35</v>
      </c>
    </row>
    <row r="13" spans="1:10" s="4" customFormat="1" ht="24.95" customHeight="1" x14ac:dyDescent="0.25">
      <c r="A13" s="87" t="s">
        <v>5</v>
      </c>
      <c r="B13" s="162" t="s">
        <v>111</v>
      </c>
      <c r="C13" s="163"/>
      <c r="D13" s="162" t="s">
        <v>111</v>
      </c>
      <c r="E13" s="163"/>
      <c r="F13" s="142"/>
      <c r="G13" s="181" t="s">
        <v>35</v>
      </c>
      <c r="H13" s="185" t="s">
        <v>35</v>
      </c>
    </row>
    <row r="14" spans="1:10" s="4" customFormat="1" ht="24.95" customHeight="1" x14ac:dyDescent="0.25">
      <c r="A14" s="14" t="s">
        <v>6</v>
      </c>
      <c r="B14" s="64">
        <v>15267</v>
      </c>
      <c r="C14" s="32">
        <v>32306</v>
      </c>
      <c r="D14" s="64">
        <v>10626</v>
      </c>
      <c r="E14" s="32">
        <v>18989</v>
      </c>
      <c r="F14" s="142"/>
      <c r="G14" s="181">
        <v>-0.30398899587345252</v>
      </c>
      <c r="H14" s="185">
        <v>-0.41221444932829809</v>
      </c>
    </row>
    <row r="15" spans="1:10" s="4" customFormat="1" ht="24.95" customHeight="1" x14ac:dyDescent="0.25">
      <c r="A15" s="81" t="s">
        <v>147</v>
      </c>
      <c r="B15" s="162" t="s">
        <v>111</v>
      </c>
      <c r="C15" s="163"/>
      <c r="D15" s="162" t="s">
        <v>111</v>
      </c>
      <c r="E15" s="163"/>
      <c r="F15" s="142"/>
      <c r="G15" s="181" t="s">
        <v>35</v>
      </c>
      <c r="H15" s="185" t="s">
        <v>35</v>
      </c>
    </row>
    <row r="16" spans="1:10" s="4" customFormat="1" ht="24.95" customHeight="1" x14ac:dyDescent="0.25">
      <c r="A16" s="14" t="s">
        <v>7</v>
      </c>
      <c r="B16" s="64">
        <v>1496</v>
      </c>
      <c r="C16" s="32">
        <v>2884</v>
      </c>
      <c r="D16" s="64">
        <v>928</v>
      </c>
      <c r="E16" s="32">
        <v>1417</v>
      </c>
      <c r="F16" s="142"/>
      <c r="G16" s="181">
        <v>-0.3796791443850267</v>
      </c>
      <c r="H16" s="185">
        <v>-0.50866851595006934</v>
      </c>
    </row>
    <row r="17" spans="1:8" s="4" customFormat="1" ht="24.95" customHeight="1" x14ac:dyDescent="0.25">
      <c r="A17" s="14" t="s">
        <v>8</v>
      </c>
      <c r="B17" s="164">
        <v>14626</v>
      </c>
      <c r="C17" s="165">
        <v>31062</v>
      </c>
      <c r="D17" s="164">
        <v>9295</v>
      </c>
      <c r="E17" s="165">
        <v>14945</v>
      </c>
      <c r="F17" s="142"/>
      <c r="G17" s="181">
        <v>-0.36448789826336658</v>
      </c>
      <c r="H17" s="185">
        <v>-0.51886549481681798</v>
      </c>
    </row>
    <row r="18" spans="1:8" s="4" customFormat="1" ht="24.95" customHeight="1" x14ac:dyDescent="0.25">
      <c r="A18" s="81" t="s">
        <v>52</v>
      </c>
      <c r="B18" s="162" t="s">
        <v>111</v>
      </c>
      <c r="C18" s="163"/>
      <c r="D18" s="162" t="s">
        <v>111</v>
      </c>
      <c r="E18" s="163"/>
      <c r="F18" s="143"/>
      <c r="G18" s="181" t="s">
        <v>35</v>
      </c>
      <c r="H18" s="185" t="s">
        <v>35</v>
      </c>
    </row>
    <row r="19" spans="1:8" s="4" customFormat="1" ht="24.95" customHeight="1" x14ac:dyDescent="0.25">
      <c r="A19" s="14" t="s">
        <v>60</v>
      </c>
      <c r="B19" s="125">
        <v>5515</v>
      </c>
      <c r="C19" s="156">
        <v>10266</v>
      </c>
      <c r="D19" s="125">
        <v>4228</v>
      </c>
      <c r="E19" s="156">
        <v>6001</v>
      </c>
      <c r="F19" s="142"/>
      <c r="G19" s="181">
        <v>-0.23336355394378971</v>
      </c>
      <c r="H19" s="185">
        <v>-0.41544905513345021</v>
      </c>
    </row>
    <row r="20" spans="1:8" s="3" customFormat="1" ht="30" customHeight="1" x14ac:dyDescent="0.25">
      <c r="A20" s="17" t="s">
        <v>47</v>
      </c>
      <c r="B20" s="166">
        <v>236</v>
      </c>
      <c r="C20" s="70">
        <v>485</v>
      </c>
      <c r="D20" s="166">
        <v>306</v>
      </c>
      <c r="E20" s="70">
        <v>628</v>
      </c>
      <c r="F20" s="141"/>
      <c r="G20" s="59">
        <v>0.29661016949152552</v>
      </c>
      <c r="H20" s="60">
        <v>0.29484536082474233</v>
      </c>
    </row>
    <row r="21" spans="1:8" s="4" customFormat="1" ht="27.6" customHeight="1" x14ac:dyDescent="0.25">
      <c r="A21" s="14" t="s">
        <v>10</v>
      </c>
      <c r="B21" s="205">
        <v>236</v>
      </c>
      <c r="C21" s="32">
        <v>485</v>
      </c>
      <c r="D21" s="64">
        <v>306</v>
      </c>
      <c r="E21" s="32">
        <v>628</v>
      </c>
      <c r="F21" s="142"/>
      <c r="G21" s="244">
        <v>0.29661016949152552</v>
      </c>
      <c r="H21" s="245">
        <v>0.29484536082474233</v>
      </c>
    </row>
    <row r="22" spans="1:8" s="5" customFormat="1" ht="24.95" customHeight="1" x14ac:dyDescent="0.25">
      <c r="A22" s="14" t="s">
        <v>11</v>
      </c>
      <c r="B22" s="64">
        <v>0</v>
      </c>
      <c r="C22" s="32">
        <v>0</v>
      </c>
      <c r="D22" s="64">
        <v>0</v>
      </c>
      <c r="E22" s="32">
        <v>0</v>
      </c>
      <c r="F22" s="143"/>
      <c r="G22" s="59" t="s">
        <v>35</v>
      </c>
      <c r="H22" s="60" t="s">
        <v>35</v>
      </c>
    </row>
    <row r="23" spans="1:8" s="5" customFormat="1" ht="24.95" customHeight="1" x14ac:dyDescent="0.25">
      <c r="A23" s="14" t="s">
        <v>150</v>
      </c>
      <c r="B23" s="64"/>
      <c r="C23" s="32"/>
      <c r="D23" s="64"/>
      <c r="E23" s="32"/>
      <c r="F23" s="142"/>
      <c r="G23" s="59" t="s">
        <v>35</v>
      </c>
      <c r="H23" s="60" t="s">
        <v>35</v>
      </c>
    </row>
    <row r="24" spans="1:8" s="4" customFormat="1" ht="24.95" customHeight="1" x14ac:dyDescent="0.25">
      <c r="A24" s="14" t="s">
        <v>13</v>
      </c>
      <c r="B24" s="64">
        <v>0</v>
      </c>
      <c r="C24" s="32">
        <v>0</v>
      </c>
      <c r="D24" s="64">
        <v>0</v>
      </c>
      <c r="E24" s="32">
        <v>0</v>
      </c>
      <c r="F24" s="142"/>
      <c r="G24" s="59" t="s">
        <v>35</v>
      </c>
      <c r="H24" s="60" t="s">
        <v>35</v>
      </c>
    </row>
    <row r="25" spans="1:8" s="4" customFormat="1" ht="24.95" customHeight="1" x14ac:dyDescent="0.25">
      <c r="A25" s="14" t="s">
        <v>49</v>
      </c>
      <c r="B25" s="64">
        <v>0</v>
      </c>
      <c r="C25" s="32">
        <v>0</v>
      </c>
      <c r="D25" s="64">
        <v>0</v>
      </c>
      <c r="E25" s="32">
        <v>0</v>
      </c>
      <c r="F25" s="143"/>
      <c r="G25" s="59" t="s">
        <v>35</v>
      </c>
      <c r="H25" s="60" t="s">
        <v>35</v>
      </c>
    </row>
    <row r="26" spans="1:8" s="4" customFormat="1" ht="24.95" customHeight="1" thickBot="1" x14ac:dyDescent="0.3">
      <c r="A26" s="41" t="s">
        <v>15</v>
      </c>
      <c r="B26" s="225" t="s">
        <v>102</v>
      </c>
      <c r="C26" s="226" t="s">
        <v>102</v>
      </c>
      <c r="D26" s="225" t="s">
        <v>102</v>
      </c>
      <c r="E26" s="226" t="s">
        <v>102</v>
      </c>
      <c r="F26" s="142"/>
      <c r="G26" s="59" t="s">
        <v>35</v>
      </c>
      <c r="H26" s="60" t="s">
        <v>35</v>
      </c>
    </row>
    <row r="27" spans="1:8" s="3" customFormat="1" ht="30" customHeight="1" x14ac:dyDescent="0.25">
      <c r="A27" s="40" t="s">
        <v>74</v>
      </c>
      <c r="B27" s="167">
        <v>18810</v>
      </c>
      <c r="C27" s="168">
        <v>42152</v>
      </c>
      <c r="D27" s="167">
        <v>20528</v>
      </c>
      <c r="E27" s="167">
        <v>38806</v>
      </c>
      <c r="F27" s="141"/>
      <c r="G27" s="59">
        <v>9.1334396597554601E-2</v>
      </c>
      <c r="H27" s="60">
        <v>-7.9379388878345059E-2</v>
      </c>
    </row>
    <row r="28" spans="1:8" s="6" customFormat="1" ht="24.95" customHeight="1" x14ac:dyDescent="0.25">
      <c r="A28" s="14" t="s">
        <v>14</v>
      </c>
      <c r="B28" s="64">
        <v>0</v>
      </c>
      <c r="C28" s="169">
        <v>7</v>
      </c>
      <c r="D28" s="64">
        <v>0</v>
      </c>
      <c r="E28" s="169">
        <v>1</v>
      </c>
      <c r="F28" s="142"/>
      <c r="G28" s="59" t="s">
        <v>35</v>
      </c>
      <c r="H28" s="185">
        <v>-0.85714285714285721</v>
      </c>
    </row>
    <row r="29" spans="1:8" s="7" customFormat="1" ht="30" customHeight="1" x14ac:dyDescent="0.25">
      <c r="A29" s="16" t="s">
        <v>16</v>
      </c>
      <c r="B29" s="166">
        <v>13424</v>
      </c>
      <c r="C29" s="70">
        <v>31888</v>
      </c>
      <c r="D29" s="166">
        <v>15521</v>
      </c>
      <c r="E29" s="70">
        <v>30227</v>
      </c>
      <c r="F29" s="141"/>
      <c r="G29" s="59">
        <v>0.15621275327771156</v>
      </c>
      <c r="H29" s="60">
        <v>-5.2088559959859504E-2</v>
      </c>
    </row>
    <row r="30" spans="1:8" s="4" customFormat="1" ht="24.95" customHeight="1" x14ac:dyDescent="0.25">
      <c r="A30" s="149" t="s">
        <v>17</v>
      </c>
      <c r="B30" s="164">
        <v>11012</v>
      </c>
      <c r="C30" s="165">
        <v>26945</v>
      </c>
      <c r="D30" s="164">
        <v>11652</v>
      </c>
      <c r="E30" s="165">
        <v>22961</v>
      </c>
      <c r="F30" s="142"/>
      <c r="G30" s="181">
        <v>5.8118416273156503E-2</v>
      </c>
      <c r="H30" s="185">
        <v>-0.14785674522174796</v>
      </c>
    </row>
    <row r="31" spans="1:8" s="4" customFormat="1" ht="24.95" customHeight="1" x14ac:dyDescent="0.25">
      <c r="A31" s="246" t="s">
        <v>151</v>
      </c>
      <c r="B31" s="64">
        <v>2</v>
      </c>
      <c r="C31" s="32">
        <v>28</v>
      </c>
      <c r="D31" s="224" t="s">
        <v>102</v>
      </c>
      <c r="E31" s="229" t="s">
        <v>102</v>
      </c>
      <c r="F31" s="142"/>
      <c r="G31" s="244" t="s">
        <v>35</v>
      </c>
      <c r="H31" s="245" t="s">
        <v>35</v>
      </c>
    </row>
    <row r="32" spans="1:8" s="4" customFormat="1" ht="24.95" customHeight="1" x14ac:dyDescent="0.25">
      <c r="A32" s="149" t="s">
        <v>42</v>
      </c>
      <c r="B32" s="164">
        <v>2205</v>
      </c>
      <c r="C32" s="165">
        <v>4072</v>
      </c>
      <c r="D32" s="164">
        <v>2206</v>
      </c>
      <c r="E32" s="165">
        <v>4292</v>
      </c>
      <c r="F32" s="142"/>
      <c r="G32" s="181">
        <v>4.5351473922905505E-4</v>
      </c>
      <c r="H32" s="185">
        <v>5.4027504911591251E-2</v>
      </c>
    </row>
    <row r="33" spans="1:8" s="4" customFormat="1" ht="24.95" customHeight="1" x14ac:dyDescent="0.25">
      <c r="A33" s="149" t="s">
        <v>106</v>
      </c>
      <c r="B33" s="164">
        <v>205</v>
      </c>
      <c r="C33" s="165">
        <v>843</v>
      </c>
      <c r="D33" s="164">
        <v>1663</v>
      </c>
      <c r="E33" s="165">
        <v>2974</v>
      </c>
      <c r="F33" s="142"/>
      <c r="G33" s="181">
        <v>7.1121951219512187</v>
      </c>
      <c r="H33" s="185">
        <v>2.527876631079478</v>
      </c>
    </row>
    <row r="34" spans="1:8" s="4" customFormat="1" ht="24.95" customHeight="1" x14ac:dyDescent="0.25">
      <c r="A34" s="252" t="s">
        <v>18</v>
      </c>
      <c r="B34" s="162" t="s">
        <v>111</v>
      </c>
      <c r="C34" s="163"/>
      <c r="D34" s="162" t="s">
        <v>111</v>
      </c>
      <c r="E34" s="163"/>
      <c r="F34" s="142"/>
      <c r="G34" s="181" t="s">
        <v>35</v>
      </c>
      <c r="H34" s="185" t="s">
        <v>35</v>
      </c>
    </row>
    <row r="35" spans="1:8" s="4" customFormat="1" ht="24.95" customHeight="1" x14ac:dyDescent="0.25">
      <c r="A35" s="215" t="s">
        <v>66</v>
      </c>
      <c r="B35" s="216">
        <v>0</v>
      </c>
      <c r="C35" s="217">
        <v>0</v>
      </c>
      <c r="D35" s="216">
        <v>0</v>
      </c>
      <c r="E35" s="217">
        <v>0</v>
      </c>
      <c r="F35" s="142"/>
      <c r="G35" s="59" t="s">
        <v>35</v>
      </c>
      <c r="H35" s="60" t="s">
        <v>35</v>
      </c>
    </row>
    <row r="36" spans="1:8" s="7" customFormat="1" ht="30" customHeight="1" x14ac:dyDescent="0.25">
      <c r="A36" s="14" t="s">
        <v>19</v>
      </c>
      <c r="B36" s="64">
        <v>5386</v>
      </c>
      <c r="C36" s="172">
        <v>10257</v>
      </c>
      <c r="D36" s="64">
        <v>5007</v>
      </c>
      <c r="E36" s="172">
        <v>8578</v>
      </c>
      <c r="F36" s="145"/>
      <c r="G36" s="181">
        <v>-7.0367619754920119E-2</v>
      </c>
      <c r="H36" s="185">
        <v>-0.16369308764746027</v>
      </c>
    </row>
    <row r="37" spans="1:8" s="8" customFormat="1" ht="39.950000000000003" customHeight="1" x14ac:dyDescent="0.25">
      <c r="A37" s="10" t="s">
        <v>20</v>
      </c>
      <c r="B37" s="170">
        <v>171698</v>
      </c>
      <c r="C37" s="120">
        <v>362085</v>
      </c>
      <c r="D37" s="170">
        <v>139612</v>
      </c>
      <c r="E37" s="120">
        <v>204396</v>
      </c>
      <c r="F37" s="146"/>
      <c r="G37" s="59">
        <v>-0.18687462870854643</v>
      </c>
      <c r="H37" s="60">
        <v>-0.43550271345126146</v>
      </c>
    </row>
    <row r="38" spans="1:8" s="3" customFormat="1" ht="30" customHeight="1" x14ac:dyDescent="0.25">
      <c r="A38" s="17" t="s">
        <v>43</v>
      </c>
      <c r="B38" s="170">
        <v>146937</v>
      </c>
      <c r="C38" s="120">
        <v>306689</v>
      </c>
      <c r="D38" s="170">
        <v>114906</v>
      </c>
      <c r="E38" s="120">
        <v>169658</v>
      </c>
      <c r="F38" s="141"/>
      <c r="G38" s="59">
        <v>-0.21799138406255747</v>
      </c>
      <c r="H38" s="60">
        <v>-0.44680767813648359</v>
      </c>
    </row>
    <row r="39" spans="1:8" s="4" customFormat="1" ht="24.95" customHeight="1" x14ac:dyDescent="0.25">
      <c r="A39" s="14" t="s">
        <v>61</v>
      </c>
      <c r="B39" s="186">
        <v>5296</v>
      </c>
      <c r="C39" s="132">
        <v>11243</v>
      </c>
      <c r="D39" s="186">
        <v>5109</v>
      </c>
      <c r="E39" s="132">
        <v>6907</v>
      </c>
      <c r="F39" s="142"/>
      <c r="G39" s="181">
        <v>-3.5309667673716016E-2</v>
      </c>
      <c r="H39" s="185">
        <v>-0.38566218980699096</v>
      </c>
    </row>
    <row r="40" spans="1:8" s="4" customFormat="1" ht="24.95" customHeight="1" x14ac:dyDescent="0.25">
      <c r="A40" s="14" t="s">
        <v>22</v>
      </c>
      <c r="B40" s="186">
        <v>50343</v>
      </c>
      <c r="C40" s="130">
        <v>106017</v>
      </c>
      <c r="D40" s="186">
        <v>38936</v>
      </c>
      <c r="E40" s="130">
        <v>58868</v>
      </c>
      <c r="F40" s="142"/>
      <c r="G40" s="181">
        <v>-0.22658562262876669</v>
      </c>
      <c r="H40" s="185">
        <v>-0.44473056207966644</v>
      </c>
    </row>
    <row r="41" spans="1:8" s="4" customFormat="1" ht="24.95" customHeight="1" x14ac:dyDescent="0.25">
      <c r="A41" s="14" t="s">
        <v>90</v>
      </c>
      <c r="B41" s="186">
        <v>91298</v>
      </c>
      <c r="C41" s="130">
        <v>189429</v>
      </c>
      <c r="D41" s="186">
        <v>70861</v>
      </c>
      <c r="E41" s="130">
        <v>103883</v>
      </c>
      <c r="F41" s="142"/>
      <c r="G41" s="181">
        <v>-0.22384937238493718</v>
      </c>
      <c r="H41" s="185">
        <v>-0.45159927994129723</v>
      </c>
    </row>
    <row r="42" spans="1:8" s="3" customFormat="1" ht="30" customHeight="1" x14ac:dyDescent="0.25">
      <c r="A42" s="17" t="s">
        <v>44</v>
      </c>
      <c r="B42" s="170">
        <v>24761</v>
      </c>
      <c r="C42" s="120">
        <v>55396</v>
      </c>
      <c r="D42" s="170">
        <v>24706</v>
      </c>
      <c r="E42" s="120">
        <v>34738</v>
      </c>
      <c r="F42" s="141"/>
      <c r="G42" s="59">
        <v>-2.2212350066637132E-3</v>
      </c>
      <c r="H42" s="60">
        <v>-0.37291501191421761</v>
      </c>
    </row>
    <row r="43" spans="1:8" s="4" customFormat="1" ht="24.95" customHeight="1" x14ac:dyDescent="0.25">
      <c r="A43" s="81" t="s">
        <v>23</v>
      </c>
      <c r="B43" s="162" t="s">
        <v>111</v>
      </c>
      <c r="C43" s="187"/>
      <c r="D43" s="162" t="s">
        <v>111</v>
      </c>
      <c r="E43" s="187"/>
      <c r="F43" s="142"/>
      <c r="G43" s="59" t="s">
        <v>35</v>
      </c>
      <c r="H43" s="60" t="s">
        <v>35</v>
      </c>
    </row>
    <row r="44" spans="1:8" s="4" customFormat="1" ht="24.95" customHeight="1" x14ac:dyDescent="0.25">
      <c r="A44" s="14" t="s">
        <v>24</v>
      </c>
      <c r="B44" s="64">
        <v>24761</v>
      </c>
      <c r="C44" s="32">
        <v>55396</v>
      </c>
      <c r="D44" s="64">
        <v>24706</v>
      </c>
      <c r="E44" s="32">
        <v>34738</v>
      </c>
      <c r="F44" s="142"/>
      <c r="G44" s="181">
        <v>-2.2212350066637132E-3</v>
      </c>
      <c r="H44" s="185">
        <v>-0.37291501191421761</v>
      </c>
    </row>
    <row r="45" spans="1:8" s="4" customFormat="1" ht="24.6" customHeight="1" x14ac:dyDescent="0.25">
      <c r="A45" s="14" t="s">
        <v>67</v>
      </c>
      <c r="B45" s="227" t="s">
        <v>102</v>
      </c>
      <c r="C45" s="228" t="s">
        <v>102</v>
      </c>
      <c r="D45" s="227" t="s">
        <v>102</v>
      </c>
      <c r="E45" s="228" t="s">
        <v>102</v>
      </c>
      <c r="F45" s="142"/>
      <c r="G45" s="59" t="s">
        <v>35</v>
      </c>
      <c r="H45" s="60" t="s">
        <v>35</v>
      </c>
    </row>
    <row r="46" spans="1:8" s="8" customFormat="1" ht="39.950000000000003" customHeight="1" x14ac:dyDescent="0.25">
      <c r="A46" s="10" t="s">
        <v>25</v>
      </c>
      <c r="B46" s="177">
        <v>885857</v>
      </c>
      <c r="C46" s="178">
        <v>1679289</v>
      </c>
      <c r="D46" s="177">
        <v>635660</v>
      </c>
      <c r="E46" s="178">
        <v>1663921</v>
      </c>
      <c r="F46" s="146"/>
      <c r="G46" s="59">
        <v>-0.28243497539670626</v>
      </c>
      <c r="H46" s="60">
        <v>-9.151492089807034E-3</v>
      </c>
    </row>
    <row r="47" spans="1:8" s="4" customFormat="1" ht="24.95" customHeight="1" x14ac:dyDescent="0.25">
      <c r="A47" s="14" t="s">
        <v>26</v>
      </c>
      <c r="B47" s="188">
        <v>606265</v>
      </c>
      <c r="C47" s="189">
        <v>1156584</v>
      </c>
      <c r="D47" s="188">
        <v>453887</v>
      </c>
      <c r="E47" s="189">
        <v>1371623</v>
      </c>
      <c r="F47" s="142"/>
      <c r="G47" s="181">
        <v>-0.25133893594385293</v>
      </c>
      <c r="H47" s="185">
        <v>0.18592596819599794</v>
      </c>
    </row>
    <row r="48" spans="1:8" s="4" customFormat="1" ht="24.6" customHeight="1" x14ac:dyDescent="0.25">
      <c r="A48" s="14" t="s">
        <v>27</v>
      </c>
      <c r="B48" s="190">
        <v>100006</v>
      </c>
      <c r="C48" s="191">
        <v>177627</v>
      </c>
      <c r="D48" s="190">
        <v>35011</v>
      </c>
      <c r="E48" s="191">
        <v>41145</v>
      </c>
      <c r="F48" s="142"/>
      <c r="G48" s="181">
        <v>-0.6499110053396796</v>
      </c>
      <c r="H48" s="185">
        <v>-0.76836291779965882</v>
      </c>
    </row>
    <row r="49" spans="1:8" s="4" customFormat="1" ht="24.95" customHeight="1" x14ac:dyDescent="0.25">
      <c r="A49" s="14" t="s">
        <v>37</v>
      </c>
      <c r="B49" s="64">
        <v>29777</v>
      </c>
      <c r="C49" s="32">
        <v>47638</v>
      </c>
      <c r="D49" s="247">
        <v>15067</v>
      </c>
      <c r="E49" s="248">
        <v>24105</v>
      </c>
      <c r="F49" s="134"/>
      <c r="G49" s="244">
        <v>-0.49400544044060857</v>
      </c>
      <c r="H49" s="245">
        <v>-0.49399638943700408</v>
      </c>
    </row>
    <row r="50" spans="1:8" s="4" customFormat="1" ht="24.6" customHeight="1" x14ac:dyDescent="0.25">
      <c r="A50" s="14" t="s">
        <v>28</v>
      </c>
      <c r="B50" s="64">
        <v>130414</v>
      </c>
      <c r="C50" s="32">
        <v>256883</v>
      </c>
      <c r="D50" s="64">
        <v>117934</v>
      </c>
      <c r="E50" s="32">
        <v>195006</v>
      </c>
      <c r="F50" s="142"/>
      <c r="G50" s="181">
        <v>-9.5695247442759257E-2</v>
      </c>
      <c r="H50" s="185">
        <v>-0.24087619655640891</v>
      </c>
    </row>
    <row r="51" spans="1:8" s="4" customFormat="1" ht="24.95" customHeight="1" x14ac:dyDescent="0.35">
      <c r="A51" s="14" t="s">
        <v>109</v>
      </c>
      <c r="B51" s="192"/>
      <c r="C51" s="32"/>
      <c r="D51" s="64"/>
      <c r="E51" s="32"/>
      <c r="F51" s="142"/>
      <c r="G51" s="181" t="s">
        <v>35</v>
      </c>
      <c r="H51" s="185" t="s">
        <v>35</v>
      </c>
    </row>
    <row r="52" spans="1:8" s="4" customFormat="1" ht="24.95" customHeight="1" x14ac:dyDescent="0.25">
      <c r="A52" s="14" t="s">
        <v>68</v>
      </c>
      <c r="B52" s="205">
        <v>1276</v>
      </c>
      <c r="C52" s="173">
        <v>2284</v>
      </c>
      <c r="D52" s="205">
        <v>985</v>
      </c>
      <c r="E52" s="173">
        <v>1198</v>
      </c>
      <c r="F52" s="142"/>
      <c r="G52" s="181">
        <v>-0.2280564263322884</v>
      </c>
      <c r="H52" s="185">
        <v>-0.47548161120840626</v>
      </c>
    </row>
    <row r="53" spans="1:8" s="4" customFormat="1" ht="24.95" customHeight="1" x14ac:dyDescent="0.25">
      <c r="A53" s="14" t="s">
        <v>30</v>
      </c>
      <c r="B53" s="64">
        <v>16276</v>
      </c>
      <c r="C53" s="32">
        <v>34593</v>
      </c>
      <c r="D53" s="64">
        <v>11234</v>
      </c>
      <c r="E53" s="32">
        <v>27365</v>
      </c>
      <c r="F53" s="142"/>
      <c r="G53" s="181">
        <v>-0.30978127304005898</v>
      </c>
      <c r="H53" s="185">
        <v>-0.20894400601277718</v>
      </c>
    </row>
    <row r="54" spans="1:8" s="4" customFormat="1" ht="24.6" customHeight="1" x14ac:dyDescent="0.25">
      <c r="A54" s="14" t="s">
        <v>45</v>
      </c>
      <c r="B54" s="64">
        <v>1843</v>
      </c>
      <c r="C54" s="32">
        <v>3680</v>
      </c>
      <c r="D54" s="64">
        <v>1542</v>
      </c>
      <c r="E54" s="32">
        <v>3479</v>
      </c>
      <c r="F54" s="147"/>
      <c r="G54" s="181">
        <v>-0.16332067281606077</v>
      </c>
      <c r="H54" s="185">
        <v>-5.4619565217391308E-2</v>
      </c>
    </row>
    <row r="55" spans="1:8" s="4" customFormat="1" ht="24.95" customHeight="1" x14ac:dyDescent="0.25">
      <c r="A55" s="14" t="s">
        <v>107</v>
      </c>
      <c r="B55" s="64"/>
      <c r="C55" s="32"/>
      <c r="D55" s="64"/>
      <c r="E55" s="32"/>
      <c r="F55" s="142"/>
      <c r="G55" s="59" t="s">
        <v>35</v>
      </c>
      <c r="H55" s="60" t="s">
        <v>35</v>
      </c>
    </row>
    <row r="56" spans="1:8" s="8" customFormat="1" ht="33.75" customHeight="1" x14ac:dyDescent="0.25">
      <c r="A56" s="10" t="s">
        <v>33</v>
      </c>
      <c r="B56" s="170">
        <v>6108</v>
      </c>
      <c r="C56" s="120">
        <v>12395</v>
      </c>
      <c r="D56" s="170">
        <v>4617</v>
      </c>
      <c r="E56" s="120">
        <v>8878</v>
      </c>
      <c r="F56" s="146"/>
      <c r="G56" s="59">
        <v>-0.2441060903732809</v>
      </c>
      <c r="H56" s="60">
        <v>-0.28374344493747483</v>
      </c>
    </row>
    <row r="57" spans="1:8" s="8" customFormat="1" ht="24.95" customHeight="1" x14ac:dyDescent="0.25">
      <c r="A57" s="101" t="s">
        <v>83</v>
      </c>
      <c r="B57" s="224" t="s">
        <v>102</v>
      </c>
      <c r="C57" s="229" t="s">
        <v>102</v>
      </c>
      <c r="D57" s="224" t="s">
        <v>102</v>
      </c>
      <c r="E57" s="229" t="s">
        <v>102</v>
      </c>
      <c r="F57" s="142"/>
      <c r="G57" s="59" t="s">
        <v>35</v>
      </c>
      <c r="H57" s="60" t="s">
        <v>35</v>
      </c>
    </row>
    <row r="58" spans="1:8" s="4" customFormat="1" ht="24.95" customHeight="1" x14ac:dyDescent="0.25">
      <c r="A58" s="14" t="s">
        <v>69</v>
      </c>
      <c r="B58" s="224" t="s">
        <v>102</v>
      </c>
      <c r="C58" s="229" t="s">
        <v>102</v>
      </c>
      <c r="D58" s="224" t="s">
        <v>102</v>
      </c>
      <c r="E58" s="229" t="s">
        <v>102</v>
      </c>
      <c r="F58" s="142"/>
      <c r="G58" s="59" t="s">
        <v>35</v>
      </c>
      <c r="H58" s="60" t="s">
        <v>35</v>
      </c>
    </row>
    <row r="59" spans="1:8" s="4" customFormat="1" ht="24.95" customHeight="1" thickBot="1" x14ac:dyDescent="0.3">
      <c r="A59" s="14" t="s">
        <v>34</v>
      </c>
      <c r="B59" s="198">
        <v>6108</v>
      </c>
      <c r="C59" s="203">
        <v>12395</v>
      </c>
      <c r="D59" s="204">
        <v>4617</v>
      </c>
      <c r="E59" s="203">
        <v>8878</v>
      </c>
      <c r="F59" s="148"/>
      <c r="G59" s="181">
        <v>-0.2441060903732809</v>
      </c>
      <c r="H59" s="185">
        <v>-0.28374344493747483</v>
      </c>
    </row>
    <row r="60" spans="1:8" s="9" customFormat="1" ht="45" customHeight="1" thickTop="1" thickBot="1" x14ac:dyDescent="0.3">
      <c r="A60" s="13" t="s">
        <v>41</v>
      </c>
      <c r="B60" s="193">
        <v>1135931</v>
      </c>
      <c r="C60" s="194">
        <v>2205294</v>
      </c>
      <c r="D60" s="193">
        <v>838615</v>
      </c>
      <c r="E60" s="194">
        <v>1977783</v>
      </c>
      <c r="F60" s="146"/>
      <c r="G60" s="129">
        <v>-0.2617377287881042</v>
      </c>
      <c r="H60" s="153">
        <v>-0.10316583639188248</v>
      </c>
    </row>
    <row r="61" spans="1:8" ht="42" customHeight="1" thickTop="1" x14ac:dyDescent="0.4">
      <c r="A61" s="127"/>
      <c r="B61" s="122"/>
      <c r="C61" s="122"/>
      <c r="D61" s="122"/>
      <c r="E61" s="122"/>
      <c r="G61" s="28"/>
      <c r="H61" s="28" t="s">
        <v>35</v>
      </c>
    </row>
    <row r="62" spans="1:8" s="44" customFormat="1" ht="22.15" customHeight="1" x14ac:dyDescent="0.3">
      <c r="A62" s="108" t="s">
        <v>89</v>
      </c>
      <c r="B62" s="123"/>
      <c r="C62" s="123"/>
      <c r="D62" s="123"/>
      <c r="E62" s="123"/>
      <c r="F62" s="136"/>
      <c r="G62"/>
      <c r="H62"/>
    </row>
    <row r="63" spans="1:8" s="44" customFormat="1" ht="22.15" customHeight="1" x14ac:dyDescent="0.3">
      <c r="A63" s="29"/>
      <c r="B63" s="123"/>
      <c r="C63" s="123"/>
      <c r="D63" s="123"/>
      <c r="E63" s="123"/>
      <c r="F63" s="136"/>
      <c r="G63"/>
      <c r="H63"/>
    </row>
    <row r="64" spans="1:8" s="44" customFormat="1" ht="27.95" customHeight="1" x14ac:dyDescent="0.35">
      <c r="A64" s="201" t="s">
        <v>70</v>
      </c>
      <c r="B64" s="123"/>
      <c r="C64" s="123"/>
      <c r="D64" s="123"/>
      <c r="E64" s="123"/>
      <c r="F64" s="136"/>
      <c r="G64"/>
      <c r="H64"/>
    </row>
    <row r="65" spans="1:32" ht="25.15" customHeight="1" x14ac:dyDescent="0.3">
      <c r="A65" s="98" t="s">
        <v>108</v>
      </c>
      <c r="B65" s="123"/>
      <c r="C65" s="4"/>
      <c r="D65" s="123"/>
      <c r="E65" s="4"/>
      <c r="G65" s="71"/>
      <c r="H65" s="71"/>
      <c r="I65" t="s">
        <v>35</v>
      </c>
      <c r="L65" s="21"/>
      <c r="M65" s="22"/>
      <c r="N65" s="25"/>
      <c r="O65" s="69"/>
      <c r="P65" s="25"/>
      <c r="Q65" s="69"/>
      <c r="R65" s="21"/>
      <c r="S65" s="67" t="s">
        <v>35</v>
      </c>
      <c r="T65" s="25"/>
      <c r="U65" s="69"/>
      <c r="V65" s="21"/>
      <c r="W65" s="22"/>
      <c r="X65" s="25"/>
      <c r="Y65" s="69"/>
      <c r="Z65" s="21"/>
      <c r="AA65" s="22"/>
      <c r="AC65" s="21"/>
      <c r="AD65" s="22"/>
      <c r="AE65" s="21"/>
      <c r="AF65" s="22"/>
    </row>
    <row r="66" spans="1:32" ht="23.25" x14ac:dyDescent="0.25">
      <c r="A66" s="20" t="s">
        <v>148</v>
      </c>
      <c r="B66" s="123"/>
      <c r="C66" s="123"/>
      <c r="D66" s="123"/>
      <c r="E66" s="123"/>
      <c r="G66"/>
      <c r="H66"/>
    </row>
    <row r="67" spans="1:32" x14ac:dyDescent="0.25">
      <c r="B67" s="123"/>
      <c r="C67" s="123"/>
      <c r="D67" s="123"/>
      <c r="E67" s="123"/>
      <c r="G67"/>
      <c r="H67"/>
    </row>
    <row r="68" spans="1:32" x14ac:dyDescent="0.25">
      <c r="B68" s="21"/>
      <c r="C68" s="21"/>
      <c r="D68" s="21"/>
      <c r="E68" s="21"/>
    </row>
    <row r="69" spans="1:32" x14ac:dyDescent="0.25">
      <c r="B69" s="25"/>
      <c r="C69" s="25"/>
      <c r="D69" s="25"/>
      <c r="E69" s="25"/>
    </row>
    <row r="70" spans="1:32" x14ac:dyDescent="0.25">
      <c r="B70" s="25"/>
      <c r="C70" s="25"/>
      <c r="D70" s="25"/>
      <c r="E70" s="25"/>
    </row>
    <row r="71" spans="1:32" ht="30.75" x14ac:dyDescent="0.25">
      <c r="B71" s="124"/>
      <c r="C71" s="124"/>
      <c r="D71" s="124"/>
      <c r="E71" s="124"/>
    </row>
    <row r="72" spans="1:32" x14ac:dyDescent="0.25">
      <c r="B72" s="21"/>
      <c r="C72" s="21"/>
      <c r="D72" s="21"/>
      <c r="E72" s="21"/>
    </row>
    <row r="73" spans="1:32" x14ac:dyDescent="0.25">
      <c r="B73" s="21"/>
      <c r="C73" s="21"/>
      <c r="D73" s="21"/>
      <c r="E73" s="21"/>
    </row>
    <row r="74" spans="1:32" x14ac:dyDescent="0.25">
      <c r="B74" s="21"/>
      <c r="C74" s="21"/>
      <c r="D74" s="21"/>
      <c r="E74" s="21"/>
    </row>
    <row r="75" spans="1:32" x14ac:dyDescent="0.25">
      <c r="B75" s="21"/>
      <c r="C75" s="21"/>
      <c r="D75" s="21"/>
      <c r="E75" s="21"/>
    </row>
    <row r="76" spans="1:32" x14ac:dyDescent="0.25">
      <c r="B76" s="21"/>
      <c r="C76" s="21"/>
      <c r="D76" s="21"/>
      <c r="E76" s="21"/>
    </row>
  </sheetData>
  <phoneticPr fontId="19" type="noConversion"/>
  <printOptions horizontalCentered="1" verticalCentered="1" gridLinesSet="0"/>
  <pageMargins left="0.19685039370078741" right="0.19685039370078741" top="0.27559055118110237" bottom="0.19685039370078741" header="0.23622047244094491" footer="0.23622047244094491"/>
  <pageSetup paperSize="9" scale="45" firstPageNumber="12" orientation="portrait" useFirstPageNumber="1" horizontalDpi="4294967292" verticalDpi="4294967292" r:id="rId1"/>
  <headerFooter alignWithMargins="0">
    <oddHeader>&amp;C&amp;24 &amp;P</oddHeader>
    <oddFooter>&amp;R&amp;8&amp;F&amp;18
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B6" transitionEvaluation="1" codeName="Feuil16">
    <pageSetUpPr fitToPage="1"/>
  </sheetPr>
  <dimension ref="A1:AF69"/>
  <sheetViews>
    <sheetView showGridLines="0" tabSelected="1" zoomScale="60" zoomScaleNormal="60" workbookViewId="0">
      <pane xSplit="1" ySplit="5" topLeftCell="B6" activePane="bottomRight" state="frozen"/>
      <selection activeCell="BB65" sqref="BB65:BE65"/>
      <selection pane="topRight" activeCell="BB65" sqref="BB65:BE65"/>
      <selection pane="bottomLeft" activeCell="BB65" sqref="BB65:BE65"/>
      <selection pane="bottomRight" activeCell="C12" sqref="C12"/>
    </sheetView>
  </sheetViews>
  <sheetFormatPr baseColWidth="10" defaultColWidth="14.88671875" defaultRowHeight="20.25" x14ac:dyDescent="0.25"/>
  <cols>
    <col min="1" max="1" width="74.77734375" customWidth="1"/>
    <col min="2" max="5" width="17.6640625" style="72" customWidth="1"/>
    <col min="6" max="6" width="7.6640625" style="136" customWidth="1"/>
    <col min="7" max="7" width="17.6640625" style="21" customWidth="1"/>
    <col min="8" max="8" width="17.6640625" style="22" customWidth="1"/>
  </cols>
  <sheetData>
    <row r="1" spans="1:8" ht="99" customHeight="1" x14ac:dyDescent="0.25">
      <c r="A1" s="12" t="s">
        <v>50</v>
      </c>
      <c r="B1" s="77"/>
      <c r="C1" s="78"/>
      <c r="D1" s="77"/>
      <c r="E1" s="78"/>
      <c r="G1" t="s">
        <v>35</v>
      </c>
      <c r="H1" s="37" t="s">
        <v>35</v>
      </c>
    </row>
    <row r="2" spans="1:8" ht="28.5" customHeight="1" x14ac:dyDescent="0.25">
      <c r="A2" s="18" t="s">
        <v>1</v>
      </c>
      <c r="B2" s="79" t="s">
        <v>35</v>
      </c>
      <c r="C2" s="79"/>
      <c r="D2" s="79" t="s">
        <v>35</v>
      </c>
      <c r="E2" s="79"/>
      <c r="F2" s="137"/>
      <c r="G2" s="42"/>
      <c r="H2" s="42"/>
    </row>
    <row r="3" spans="1:8" ht="28.5" customHeight="1" thickBot="1" x14ac:dyDescent="0.3">
      <c r="A3" s="18" t="s">
        <v>35</v>
      </c>
      <c r="B3" s="113" t="s">
        <v>35</v>
      </c>
      <c r="C3" s="95"/>
      <c r="D3" s="113" t="s">
        <v>35</v>
      </c>
      <c r="E3" s="95"/>
      <c r="G3" s="26" t="s">
        <v>35</v>
      </c>
      <c r="H3" s="19"/>
    </row>
    <row r="4" spans="1:8" ht="53.45" customHeight="1" thickBot="1" x14ac:dyDescent="0.3">
      <c r="A4" s="30" t="s">
        <v>57</v>
      </c>
      <c r="B4" s="234" t="s">
        <v>94</v>
      </c>
      <c r="C4" s="235"/>
      <c r="D4" s="242" t="s">
        <v>95</v>
      </c>
      <c r="E4" s="243"/>
      <c r="F4" s="138"/>
      <c r="G4" s="128" t="s">
        <v>95</v>
      </c>
      <c r="H4" s="58"/>
    </row>
    <row r="5" spans="1:8" s="1" customFormat="1" ht="49.5" customHeight="1" thickTop="1" thickBot="1" x14ac:dyDescent="0.3">
      <c r="A5" s="34" t="s">
        <v>76</v>
      </c>
      <c r="B5" s="157" t="s">
        <v>55</v>
      </c>
      <c r="C5" s="158" t="s">
        <v>56</v>
      </c>
      <c r="D5" s="157" t="s">
        <v>55</v>
      </c>
      <c r="E5" s="158" t="s">
        <v>56</v>
      </c>
      <c r="F5" s="139"/>
      <c r="G5" s="35" t="s">
        <v>55</v>
      </c>
      <c r="H5" s="36" t="s">
        <v>56</v>
      </c>
    </row>
    <row r="6" spans="1:8" s="2" customFormat="1" ht="39.950000000000003" customHeight="1" thickTop="1" x14ac:dyDescent="0.25">
      <c r="A6" s="11" t="s">
        <v>2</v>
      </c>
      <c r="B6" s="159">
        <v>8857</v>
      </c>
      <c r="C6" s="160">
        <v>19702</v>
      </c>
      <c r="D6" s="159">
        <v>9008</v>
      </c>
      <c r="E6" s="160">
        <v>16864</v>
      </c>
      <c r="F6" s="140"/>
      <c r="G6" s="59">
        <v>1.7048662075194843E-2</v>
      </c>
      <c r="H6" s="60">
        <v>-0.14404628971678002</v>
      </c>
    </row>
    <row r="7" spans="1:8" s="2" customFormat="1" ht="39.950000000000003" customHeight="1" x14ac:dyDescent="0.25">
      <c r="A7" s="17" t="s">
        <v>72</v>
      </c>
      <c r="B7" s="159">
        <v>3562</v>
      </c>
      <c r="C7" s="160">
        <v>7536</v>
      </c>
      <c r="D7" s="159">
        <v>3226</v>
      </c>
      <c r="E7" s="160">
        <v>5632</v>
      </c>
      <c r="F7" s="140"/>
      <c r="G7" s="59">
        <v>-9.4329028635598E-2</v>
      </c>
      <c r="H7" s="60">
        <v>-0.25265392781316354</v>
      </c>
    </row>
    <row r="8" spans="1:8" s="3" customFormat="1" ht="30" customHeight="1" x14ac:dyDescent="0.25">
      <c r="A8" s="17" t="s">
        <v>46</v>
      </c>
      <c r="B8" s="161">
        <v>665</v>
      </c>
      <c r="C8" s="119">
        <v>1420</v>
      </c>
      <c r="D8" s="161">
        <v>572</v>
      </c>
      <c r="E8" s="119">
        <v>640</v>
      </c>
      <c r="F8" s="141"/>
      <c r="G8" s="59">
        <v>-0.13984962406015033</v>
      </c>
      <c r="H8" s="60">
        <v>-0.54929577464788726</v>
      </c>
    </row>
    <row r="9" spans="1:8" s="4" customFormat="1" ht="24.95" customHeight="1" x14ac:dyDescent="0.25">
      <c r="A9" s="14" t="s">
        <v>3</v>
      </c>
      <c r="B9" s="230" t="s">
        <v>102</v>
      </c>
      <c r="C9" s="231" t="s">
        <v>102</v>
      </c>
      <c r="D9" s="230" t="s">
        <v>102</v>
      </c>
      <c r="E9" s="231" t="s">
        <v>102</v>
      </c>
      <c r="F9" s="142"/>
      <c r="G9" s="59" t="s">
        <v>35</v>
      </c>
      <c r="H9" s="60" t="s">
        <v>35</v>
      </c>
    </row>
    <row r="10" spans="1:8" s="4" customFormat="1" ht="24.95" customHeight="1" x14ac:dyDescent="0.25">
      <c r="A10" s="14" t="s">
        <v>4</v>
      </c>
      <c r="B10" s="64">
        <v>59</v>
      </c>
      <c r="C10" s="32">
        <v>173</v>
      </c>
      <c r="D10" s="64">
        <v>58</v>
      </c>
      <c r="E10" s="229" t="s">
        <v>102</v>
      </c>
      <c r="F10" s="142"/>
      <c r="G10" s="244">
        <v>-1.6949152542372836E-2</v>
      </c>
      <c r="H10" s="245" t="s">
        <v>35</v>
      </c>
    </row>
    <row r="11" spans="1:8" s="4" customFormat="1" ht="24.95" customHeight="1" x14ac:dyDescent="0.25">
      <c r="A11" s="14" t="s">
        <v>40</v>
      </c>
      <c r="B11" s="230" t="s">
        <v>102</v>
      </c>
      <c r="C11" s="231" t="s">
        <v>102</v>
      </c>
      <c r="D11" s="230" t="s">
        <v>102</v>
      </c>
      <c r="E11" s="231" t="s">
        <v>102</v>
      </c>
      <c r="F11" s="143"/>
      <c r="G11" s="181" t="s">
        <v>35</v>
      </c>
      <c r="H11" s="185" t="s">
        <v>35</v>
      </c>
    </row>
    <row r="12" spans="1:8" s="4" customFormat="1" ht="24.95" customHeight="1" x14ac:dyDescent="0.25">
      <c r="A12" s="81" t="s">
        <v>59</v>
      </c>
      <c r="B12" s="162" t="s">
        <v>111</v>
      </c>
      <c r="C12" s="154"/>
      <c r="D12" s="162" t="s">
        <v>111</v>
      </c>
      <c r="E12" s="154"/>
      <c r="F12" s="144"/>
      <c r="G12" s="181" t="s">
        <v>35</v>
      </c>
      <c r="H12" s="185" t="s">
        <v>35</v>
      </c>
    </row>
    <row r="13" spans="1:8" s="4" customFormat="1" ht="24.95" customHeight="1" x14ac:dyDescent="0.25">
      <c r="A13" s="81" t="s">
        <v>5</v>
      </c>
      <c r="B13" s="162" t="s">
        <v>111</v>
      </c>
      <c r="C13" s="154"/>
      <c r="D13" s="162" t="s">
        <v>111</v>
      </c>
      <c r="E13" s="154"/>
      <c r="F13" s="142"/>
      <c r="G13" s="181" t="s">
        <v>35</v>
      </c>
      <c r="H13" s="185" t="s">
        <v>35</v>
      </c>
    </row>
    <row r="14" spans="1:8" s="4" customFormat="1" ht="24.95" customHeight="1" x14ac:dyDescent="0.25">
      <c r="A14" s="14" t="s">
        <v>6</v>
      </c>
      <c r="B14" s="64">
        <v>23</v>
      </c>
      <c r="C14" s="32">
        <v>76</v>
      </c>
      <c r="D14" s="64">
        <v>57</v>
      </c>
      <c r="E14" s="32">
        <v>83</v>
      </c>
      <c r="F14" s="142"/>
      <c r="G14" s="181">
        <v>1.4782608695652173</v>
      </c>
      <c r="H14" s="185">
        <v>9.210526315789469E-2</v>
      </c>
    </row>
    <row r="15" spans="1:8" s="4" customFormat="1" ht="24.95" customHeight="1" x14ac:dyDescent="0.25">
      <c r="A15" s="81" t="s">
        <v>147</v>
      </c>
      <c r="B15" s="162" t="s">
        <v>111</v>
      </c>
      <c r="C15" s="154"/>
      <c r="D15" s="162" t="s">
        <v>111</v>
      </c>
      <c r="E15" s="154"/>
      <c r="F15" s="142"/>
      <c r="G15" s="181" t="s">
        <v>35</v>
      </c>
      <c r="H15" s="185" t="s">
        <v>35</v>
      </c>
    </row>
    <row r="16" spans="1:8" s="4" customFormat="1" ht="24.95" customHeight="1" x14ac:dyDescent="0.25">
      <c r="A16" s="14" t="s">
        <v>7</v>
      </c>
      <c r="B16" s="64">
        <v>1</v>
      </c>
      <c r="C16" s="32">
        <v>1</v>
      </c>
      <c r="D16" s="64">
        <v>24</v>
      </c>
      <c r="E16" s="32">
        <v>44</v>
      </c>
      <c r="F16" s="142"/>
      <c r="G16" s="181">
        <v>23</v>
      </c>
      <c r="H16" s="185">
        <v>43</v>
      </c>
    </row>
    <row r="17" spans="1:8" s="4" customFormat="1" ht="24.95" customHeight="1" x14ac:dyDescent="0.25">
      <c r="A17" s="14" t="s">
        <v>8</v>
      </c>
      <c r="B17" s="64">
        <v>0</v>
      </c>
      <c r="C17" s="32">
        <v>0</v>
      </c>
      <c r="D17" s="64">
        <v>0</v>
      </c>
      <c r="E17" s="32">
        <v>0</v>
      </c>
      <c r="F17" s="142"/>
      <c r="G17" s="181" t="s">
        <v>35</v>
      </c>
      <c r="H17" s="185" t="s">
        <v>35</v>
      </c>
    </row>
    <row r="18" spans="1:8" s="4" customFormat="1" ht="24.95" customHeight="1" x14ac:dyDescent="0.25">
      <c r="A18" s="81" t="s">
        <v>52</v>
      </c>
      <c r="B18" s="162" t="s">
        <v>111</v>
      </c>
      <c r="C18" s="154"/>
      <c r="D18" s="162" t="s">
        <v>111</v>
      </c>
      <c r="E18" s="154"/>
      <c r="F18" s="143"/>
      <c r="G18" s="181" t="s">
        <v>35</v>
      </c>
      <c r="H18" s="185" t="s">
        <v>35</v>
      </c>
    </row>
    <row r="19" spans="1:8" s="4" customFormat="1" ht="24.95" customHeight="1" x14ac:dyDescent="0.25">
      <c r="A19" s="14" t="s">
        <v>60</v>
      </c>
      <c r="B19" s="64">
        <v>582</v>
      </c>
      <c r="C19" s="32">
        <v>1170</v>
      </c>
      <c r="D19" s="64">
        <v>433</v>
      </c>
      <c r="E19" s="32">
        <v>513</v>
      </c>
      <c r="F19" s="142"/>
      <c r="G19" s="181">
        <v>-0.25601374570446733</v>
      </c>
      <c r="H19" s="185">
        <v>-0.56153846153846154</v>
      </c>
    </row>
    <row r="20" spans="1:8" s="3" customFormat="1" ht="30" customHeight="1" x14ac:dyDescent="0.25">
      <c r="A20" s="17" t="s">
        <v>47</v>
      </c>
      <c r="B20" s="166">
        <v>2897</v>
      </c>
      <c r="C20" s="70">
        <v>6116</v>
      </c>
      <c r="D20" s="166">
        <v>2654</v>
      </c>
      <c r="E20" s="70">
        <v>4992</v>
      </c>
      <c r="F20" s="141"/>
      <c r="G20" s="59">
        <v>-8.3879875733517406E-2</v>
      </c>
      <c r="H20" s="60">
        <v>-0.18378024852844999</v>
      </c>
    </row>
    <row r="21" spans="1:8" s="4" customFormat="1" ht="24.95" customHeight="1" x14ac:dyDescent="0.25">
      <c r="A21" s="14" t="s">
        <v>10</v>
      </c>
      <c r="B21" s="64">
        <v>1185</v>
      </c>
      <c r="C21" s="32">
        <v>2531</v>
      </c>
      <c r="D21" s="64">
        <v>1284</v>
      </c>
      <c r="E21" s="32">
        <v>2231</v>
      </c>
      <c r="F21" s="142"/>
      <c r="G21" s="181">
        <v>8.3544303797468356E-2</v>
      </c>
      <c r="H21" s="185">
        <v>-0.11853022520742784</v>
      </c>
    </row>
    <row r="22" spans="1:8" s="5" customFormat="1" ht="24.95" customHeight="1" x14ac:dyDescent="0.25">
      <c r="A22" s="14" t="s">
        <v>11</v>
      </c>
      <c r="B22" s="230" t="s">
        <v>102</v>
      </c>
      <c r="C22" s="231" t="s">
        <v>102</v>
      </c>
      <c r="D22" s="230" t="s">
        <v>102</v>
      </c>
      <c r="E22" s="231" t="s">
        <v>102</v>
      </c>
      <c r="F22" s="143"/>
      <c r="G22" s="181" t="s">
        <v>35</v>
      </c>
      <c r="H22" s="185" t="s">
        <v>35</v>
      </c>
    </row>
    <row r="23" spans="1:8" s="5" customFormat="1" ht="24.95" customHeight="1" x14ac:dyDescent="0.25">
      <c r="A23" s="14" t="s">
        <v>12</v>
      </c>
      <c r="B23" s="64">
        <v>1712</v>
      </c>
      <c r="C23" s="32">
        <v>3585</v>
      </c>
      <c r="D23" s="64">
        <v>1370</v>
      </c>
      <c r="E23" s="32">
        <v>2761</v>
      </c>
      <c r="F23" s="142"/>
      <c r="G23" s="181">
        <v>-0.19976635514018692</v>
      </c>
      <c r="H23" s="185">
        <v>-0.22984658298465832</v>
      </c>
    </row>
    <row r="24" spans="1:8" s="4" customFormat="1" ht="24.95" customHeight="1" x14ac:dyDescent="0.25">
      <c r="A24" s="14" t="s">
        <v>13</v>
      </c>
      <c r="B24" s="64">
        <v>0</v>
      </c>
      <c r="C24" s="32">
        <v>0</v>
      </c>
      <c r="D24" s="64">
        <v>0</v>
      </c>
      <c r="E24" s="32">
        <v>0</v>
      </c>
      <c r="F24" s="142"/>
      <c r="G24" s="181" t="s">
        <v>35</v>
      </c>
      <c r="H24" s="185" t="s">
        <v>35</v>
      </c>
    </row>
    <row r="25" spans="1:8" s="4" customFormat="1" ht="24.95" customHeight="1" x14ac:dyDescent="0.25">
      <c r="A25" s="14" t="s">
        <v>49</v>
      </c>
      <c r="B25" s="64">
        <v>0</v>
      </c>
      <c r="C25" s="32">
        <v>0</v>
      </c>
      <c r="D25" s="64">
        <v>0</v>
      </c>
      <c r="E25" s="32">
        <v>0</v>
      </c>
      <c r="F25" s="143"/>
      <c r="G25" s="181" t="s">
        <v>35</v>
      </c>
      <c r="H25" s="185" t="s">
        <v>35</v>
      </c>
    </row>
    <row r="26" spans="1:8" s="4" customFormat="1" ht="24.95" customHeight="1" thickBot="1" x14ac:dyDescent="0.3">
      <c r="A26" s="41" t="s">
        <v>15</v>
      </c>
      <c r="B26" s="232" t="s">
        <v>102</v>
      </c>
      <c r="C26" s="233" t="s">
        <v>102</v>
      </c>
      <c r="D26" s="232" t="s">
        <v>102</v>
      </c>
      <c r="E26" s="233" t="s">
        <v>102</v>
      </c>
      <c r="F26" s="142"/>
      <c r="G26" s="181" t="s">
        <v>35</v>
      </c>
      <c r="H26" s="185" t="s">
        <v>35</v>
      </c>
    </row>
    <row r="27" spans="1:8" s="3" customFormat="1" ht="30" customHeight="1" x14ac:dyDescent="0.25">
      <c r="A27" s="40" t="s">
        <v>74</v>
      </c>
      <c r="B27" s="167">
        <v>5295</v>
      </c>
      <c r="C27" s="167">
        <v>12166</v>
      </c>
      <c r="D27" s="167">
        <v>5782</v>
      </c>
      <c r="E27" s="167">
        <v>11232</v>
      </c>
      <c r="F27" s="141"/>
      <c r="G27" s="59">
        <v>9.1973559962228446E-2</v>
      </c>
      <c r="H27" s="60">
        <v>-7.6771329935886867E-2</v>
      </c>
    </row>
    <row r="28" spans="1:8" s="6" customFormat="1" ht="24.95" customHeight="1" x14ac:dyDescent="0.25">
      <c r="A28" s="14" t="s">
        <v>14</v>
      </c>
      <c r="B28" s="64">
        <v>0</v>
      </c>
      <c r="C28" s="199">
        <v>0</v>
      </c>
      <c r="D28" s="64">
        <v>0</v>
      </c>
      <c r="E28" s="199">
        <v>0</v>
      </c>
      <c r="F28" s="142"/>
      <c r="G28" s="59" t="s">
        <v>35</v>
      </c>
      <c r="H28" s="60" t="s">
        <v>35</v>
      </c>
    </row>
    <row r="29" spans="1:8" s="7" customFormat="1" ht="30" customHeight="1" x14ac:dyDescent="0.25">
      <c r="A29" s="16" t="s">
        <v>16</v>
      </c>
      <c r="B29" s="166">
        <v>3057</v>
      </c>
      <c r="C29" s="70">
        <v>7440</v>
      </c>
      <c r="D29" s="166">
        <v>3571</v>
      </c>
      <c r="E29" s="70">
        <v>7418</v>
      </c>
      <c r="F29" s="141"/>
      <c r="G29" s="59">
        <v>0.16813869807000326</v>
      </c>
      <c r="H29" s="60">
        <v>-2.9569892473118031E-3</v>
      </c>
    </row>
    <row r="30" spans="1:8" s="4" customFormat="1" ht="24.95" customHeight="1" x14ac:dyDescent="0.25">
      <c r="A30" s="14" t="s">
        <v>17</v>
      </c>
      <c r="B30" s="64">
        <v>2334</v>
      </c>
      <c r="C30" s="32">
        <v>5693</v>
      </c>
      <c r="D30" s="64">
        <v>2869</v>
      </c>
      <c r="E30" s="32">
        <v>5803</v>
      </c>
      <c r="F30" s="142"/>
      <c r="G30" s="181">
        <v>0.22922022279348764</v>
      </c>
      <c r="H30" s="185">
        <v>1.9321974354470361E-2</v>
      </c>
    </row>
    <row r="31" spans="1:8" s="4" customFormat="1" ht="24.95" customHeight="1" x14ac:dyDescent="0.25">
      <c r="A31" s="14" t="s">
        <v>151</v>
      </c>
      <c r="B31" s="64">
        <v>0</v>
      </c>
      <c r="C31" s="32">
        <v>0</v>
      </c>
      <c r="D31" s="64">
        <v>0</v>
      </c>
      <c r="E31" s="32">
        <v>0</v>
      </c>
      <c r="F31" s="142"/>
      <c r="G31" s="181" t="s">
        <v>35</v>
      </c>
      <c r="H31" s="185" t="s">
        <v>35</v>
      </c>
    </row>
    <row r="32" spans="1:8" s="4" customFormat="1" ht="24.95" customHeight="1" x14ac:dyDescent="0.25">
      <c r="A32" s="14" t="s">
        <v>42</v>
      </c>
      <c r="B32" s="64">
        <v>355</v>
      </c>
      <c r="C32" s="32">
        <v>677</v>
      </c>
      <c r="D32" s="64">
        <v>256</v>
      </c>
      <c r="E32" s="32">
        <v>651</v>
      </c>
      <c r="F32" s="142"/>
      <c r="G32" s="181">
        <v>-0.27887323943661968</v>
      </c>
      <c r="H32" s="185">
        <v>-3.8404726735598249E-2</v>
      </c>
    </row>
    <row r="33" spans="1:8" s="4" customFormat="1" ht="24.95" customHeight="1" x14ac:dyDescent="0.25">
      <c r="A33" s="14" t="s">
        <v>81</v>
      </c>
      <c r="B33" s="64">
        <v>149</v>
      </c>
      <c r="C33" s="32">
        <v>674</v>
      </c>
      <c r="D33" s="64">
        <v>272</v>
      </c>
      <c r="E33" s="32">
        <v>713</v>
      </c>
      <c r="F33" s="142"/>
      <c r="G33" s="181">
        <v>0.82550335570469802</v>
      </c>
      <c r="H33" s="185">
        <v>5.7863501483679469E-2</v>
      </c>
    </row>
    <row r="34" spans="1:8" s="4" customFormat="1" ht="24.95" customHeight="1" x14ac:dyDescent="0.25">
      <c r="A34" s="14" t="s">
        <v>18</v>
      </c>
      <c r="B34" s="64">
        <v>219</v>
      </c>
      <c r="C34" s="32">
        <v>396</v>
      </c>
      <c r="D34" s="64">
        <v>174</v>
      </c>
      <c r="E34" s="32">
        <v>251</v>
      </c>
      <c r="F34" s="142"/>
      <c r="G34" s="181">
        <v>-0.20547945205479456</v>
      </c>
      <c r="H34" s="185">
        <v>-0.36616161616161613</v>
      </c>
    </row>
    <row r="35" spans="1:8" s="4" customFormat="1" ht="24.95" customHeight="1" x14ac:dyDescent="0.25">
      <c r="A35" s="219" t="s">
        <v>62</v>
      </c>
      <c r="B35" s="125">
        <v>0</v>
      </c>
      <c r="C35" s="156">
        <v>0</v>
      </c>
      <c r="D35" s="125">
        <v>0</v>
      </c>
      <c r="E35" s="156">
        <v>0</v>
      </c>
      <c r="F35" s="142"/>
      <c r="G35" s="59" t="s">
        <v>35</v>
      </c>
      <c r="H35" s="60" t="s">
        <v>35</v>
      </c>
    </row>
    <row r="36" spans="1:8" s="7" customFormat="1" ht="24.95" customHeight="1" x14ac:dyDescent="0.25">
      <c r="A36" s="14" t="s">
        <v>19</v>
      </c>
      <c r="B36" s="64">
        <v>2238</v>
      </c>
      <c r="C36" s="199">
        <v>4726</v>
      </c>
      <c r="D36" s="64">
        <v>2211</v>
      </c>
      <c r="E36" s="199">
        <v>3814</v>
      </c>
      <c r="F36" s="145"/>
      <c r="G36" s="59">
        <v>-1.2064343163538882E-2</v>
      </c>
      <c r="H36" s="60">
        <v>-0.19297503173931441</v>
      </c>
    </row>
    <row r="37" spans="1:8" s="8" customFormat="1" ht="39.950000000000003" customHeight="1" x14ac:dyDescent="0.25">
      <c r="A37" s="10" t="s">
        <v>20</v>
      </c>
      <c r="B37" s="170">
        <v>6116</v>
      </c>
      <c r="C37" s="120">
        <v>14064</v>
      </c>
      <c r="D37" s="170">
        <v>5974</v>
      </c>
      <c r="E37" s="120">
        <v>8974</v>
      </c>
      <c r="F37" s="146"/>
      <c r="G37" s="59">
        <v>-2.3217789404839762E-2</v>
      </c>
      <c r="H37" s="60">
        <v>-0.3619169510807736</v>
      </c>
    </row>
    <row r="38" spans="1:8" s="3" customFormat="1" ht="30" customHeight="1" x14ac:dyDescent="0.25">
      <c r="A38" s="17" t="s">
        <v>43</v>
      </c>
      <c r="B38" s="155">
        <v>0</v>
      </c>
      <c r="C38" s="200">
        <v>0</v>
      </c>
      <c r="D38" s="155">
        <v>0</v>
      </c>
      <c r="E38" s="200">
        <v>0</v>
      </c>
      <c r="F38" s="141"/>
      <c r="G38" s="59" t="s">
        <v>35</v>
      </c>
      <c r="H38" s="60" t="s">
        <v>35</v>
      </c>
    </row>
    <row r="39" spans="1:8" s="4" customFormat="1" ht="24.95" customHeight="1" x14ac:dyDescent="0.25">
      <c r="A39" s="14" t="s">
        <v>61</v>
      </c>
      <c r="B39" s="230" t="s">
        <v>102</v>
      </c>
      <c r="C39" s="231" t="s">
        <v>102</v>
      </c>
      <c r="D39" s="230" t="s">
        <v>102</v>
      </c>
      <c r="E39" s="231" t="s">
        <v>102</v>
      </c>
      <c r="F39" s="142"/>
      <c r="G39" s="150" t="s">
        <v>35</v>
      </c>
      <c r="H39" s="61" t="s">
        <v>35</v>
      </c>
    </row>
    <row r="40" spans="1:8" s="4" customFormat="1" ht="24.95" customHeight="1" x14ac:dyDescent="0.25">
      <c r="A40" s="14" t="s">
        <v>22</v>
      </c>
      <c r="B40" s="171"/>
      <c r="C40" s="133"/>
      <c r="D40" s="171"/>
      <c r="E40" s="133"/>
      <c r="F40" s="142"/>
      <c r="G40" s="59" t="s">
        <v>35</v>
      </c>
      <c r="H40" s="60" t="s">
        <v>35</v>
      </c>
    </row>
    <row r="41" spans="1:8" s="4" customFormat="1" ht="24.95" customHeight="1" x14ac:dyDescent="0.25">
      <c r="A41" s="14" t="s">
        <v>75</v>
      </c>
      <c r="B41" s="171">
        <v>0</v>
      </c>
      <c r="C41" s="133">
        <v>0</v>
      </c>
      <c r="D41" s="171">
        <v>0</v>
      </c>
      <c r="E41" s="133">
        <v>0</v>
      </c>
      <c r="F41" s="142"/>
      <c r="G41" s="59" t="s">
        <v>35</v>
      </c>
      <c r="H41" s="60" t="s">
        <v>35</v>
      </c>
    </row>
    <row r="42" spans="1:8" s="3" customFormat="1" ht="30" customHeight="1" x14ac:dyDescent="0.25">
      <c r="A42" s="17" t="s">
        <v>44</v>
      </c>
      <c r="B42" s="166">
        <v>6116</v>
      </c>
      <c r="C42" s="70">
        <v>14064</v>
      </c>
      <c r="D42" s="166">
        <v>5974</v>
      </c>
      <c r="E42" s="70">
        <v>8974</v>
      </c>
      <c r="F42" s="141"/>
      <c r="G42" s="59">
        <v>-2.3217789404839762E-2</v>
      </c>
      <c r="H42" s="60">
        <v>-0.3619169510807736</v>
      </c>
    </row>
    <row r="43" spans="1:8" s="4" customFormat="1" ht="24.95" customHeight="1" x14ac:dyDescent="0.25">
      <c r="A43" s="81" t="s">
        <v>23</v>
      </c>
      <c r="B43" s="162" t="s">
        <v>111</v>
      </c>
      <c r="C43" s="187"/>
      <c r="D43" s="162" t="s">
        <v>111</v>
      </c>
      <c r="E43" s="187"/>
      <c r="F43" s="142"/>
      <c r="G43" s="59" t="s">
        <v>35</v>
      </c>
      <c r="H43" s="60" t="s">
        <v>35</v>
      </c>
    </row>
    <row r="44" spans="1:8" s="4" customFormat="1" ht="24.95" customHeight="1" x14ac:dyDescent="0.25">
      <c r="A44" s="14" t="s">
        <v>24</v>
      </c>
      <c r="B44" s="64">
        <v>6116</v>
      </c>
      <c r="C44" s="32">
        <v>14064</v>
      </c>
      <c r="D44" s="64">
        <v>5974</v>
      </c>
      <c r="E44" s="32">
        <v>8974</v>
      </c>
      <c r="F44" s="142"/>
      <c r="G44" s="181">
        <v>-2.3217789404839762E-2</v>
      </c>
      <c r="H44" s="185">
        <v>-0.3619169510807736</v>
      </c>
    </row>
    <row r="45" spans="1:8" s="4" customFormat="1" ht="24.95" customHeight="1" x14ac:dyDescent="0.25">
      <c r="A45" s="14" t="s">
        <v>63</v>
      </c>
      <c r="B45" s="230" t="s">
        <v>102</v>
      </c>
      <c r="C45" s="231" t="s">
        <v>102</v>
      </c>
      <c r="D45" s="230" t="s">
        <v>102</v>
      </c>
      <c r="E45" s="231" t="s">
        <v>102</v>
      </c>
      <c r="F45" s="142"/>
      <c r="G45" s="59" t="s">
        <v>35</v>
      </c>
      <c r="H45" s="60" t="s">
        <v>35</v>
      </c>
    </row>
    <row r="46" spans="1:8" s="8" customFormat="1" ht="39.950000000000003" customHeight="1" x14ac:dyDescent="0.25">
      <c r="A46" s="10" t="s">
        <v>25</v>
      </c>
      <c r="B46" s="170">
        <v>62766</v>
      </c>
      <c r="C46" s="120">
        <v>130254</v>
      </c>
      <c r="D46" s="170">
        <v>40005</v>
      </c>
      <c r="E46" s="120">
        <v>73262</v>
      </c>
      <c r="F46" s="146"/>
      <c r="G46" s="59">
        <v>-0.36263263550329794</v>
      </c>
      <c r="H46" s="60">
        <v>-0.43754224822270327</v>
      </c>
    </row>
    <row r="47" spans="1:8" s="4" customFormat="1" ht="24.95" customHeight="1" x14ac:dyDescent="0.25">
      <c r="A47" s="14" t="s">
        <v>26</v>
      </c>
      <c r="B47" s="188">
        <v>25635</v>
      </c>
      <c r="C47" s="189">
        <v>58876</v>
      </c>
      <c r="D47" s="188">
        <v>13532</v>
      </c>
      <c r="E47" s="189">
        <v>39961</v>
      </c>
      <c r="F47" s="142"/>
      <c r="G47" s="181">
        <v>-0.47212795006826602</v>
      </c>
      <c r="H47" s="185">
        <v>-0.321268428561723</v>
      </c>
    </row>
    <row r="48" spans="1:8" s="4" customFormat="1" ht="24.95" customHeight="1" x14ac:dyDescent="0.25">
      <c r="A48" s="14" t="s">
        <v>27</v>
      </c>
      <c r="B48" s="188">
        <v>30917</v>
      </c>
      <c r="C48" s="189">
        <v>56895</v>
      </c>
      <c r="D48" s="188">
        <v>20686</v>
      </c>
      <c r="E48" s="189">
        <v>22314</v>
      </c>
      <c r="F48" s="142"/>
      <c r="G48" s="181">
        <v>-0.33091826503218291</v>
      </c>
      <c r="H48" s="185">
        <v>-0.60780384919588715</v>
      </c>
    </row>
    <row r="49" spans="1:32" s="4" customFormat="1" ht="24.95" customHeight="1" x14ac:dyDescent="0.25">
      <c r="A49" s="14" t="s">
        <v>37</v>
      </c>
      <c r="B49" s="224" t="s">
        <v>102</v>
      </c>
      <c r="C49" s="229">
        <v>1562</v>
      </c>
      <c r="D49" s="253" t="s">
        <v>102</v>
      </c>
      <c r="E49" s="254">
        <v>790</v>
      </c>
      <c r="F49" s="134"/>
      <c r="G49" s="181" t="s">
        <v>35</v>
      </c>
      <c r="H49" s="245">
        <v>-0.49399999999999999</v>
      </c>
    </row>
    <row r="50" spans="1:32" s="4" customFormat="1" ht="24.95" customHeight="1" x14ac:dyDescent="0.25">
      <c r="A50" s="14" t="s">
        <v>28</v>
      </c>
      <c r="B50" s="64">
        <v>2435</v>
      </c>
      <c r="C50" s="32">
        <v>4570</v>
      </c>
      <c r="D50" s="64">
        <v>2488</v>
      </c>
      <c r="E50" s="32">
        <v>3364</v>
      </c>
      <c r="F50" s="142"/>
      <c r="G50" s="181">
        <v>2.1765913757700206E-2</v>
      </c>
      <c r="H50" s="185">
        <v>-0.26389496717724292</v>
      </c>
    </row>
    <row r="51" spans="1:32" s="4" customFormat="1" ht="24.95" customHeight="1" x14ac:dyDescent="0.25">
      <c r="A51" s="14" t="s">
        <v>29</v>
      </c>
      <c r="B51" s="230" t="s">
        <v>102</v>
      </c>
      <c r="C51" s="231" t="s">
        <v>102</v>
      </c>
      <c r="D51" s="230" t="s">
        <v>102</v>
      </c>
      <c r="E51" s="231" t="s">
        <v>102</v>
      </c>
      <c r="F51" s="142"/>
      <c r="G51" s="181" t="s">
        <v>35</v>
      </c>
      <c r="H51" s="185" t="s">
        <v>35</v>
      </c>
    </row>
    <row r="52" spans="1:32" s="4" customFormat="1" ht="24.95" customHeight="1" x14ac:dyDescent="0.25">
      <c r="A52" s="14" t="s">
        <v>64</v>
      </c>
      <c r="B52" s="64">
        <v>134</v>
      </c>
      <c r="C52" s="32">
        <v>398</v>
      </c>
      <c r="D52" s="64">
        <v>136</v>
      </c>
      <c r="E52" s="32">
        <v>206</v>
      </c>
      <c r="F52" s="142"/>
      <c r="G52" s="181">
        <v>1.4925373134328401E-2</v>
      </c>
      <c r="H52" s="185">
        <v>-0.48241206030150752</v>
      </c>
    </row>
    <row r="53" spans="1:32" s="4" customFormat="1" ht="24.95" customHeight="1" x14ac:dyDescent="0.25">
      <c r="A53" s="14" t="s">
        <v>82</v>
      </c>
      <c r="B53" s="64">
        <v>3645</v>
      </c>
      <c r="C53" s="32">
        <v>7953</v>
      </c>
      <c r="D53" s="64">
        <v>3163</v>
      </c>
      <c r="E53" s="32">
        <v>6627</v>
      </c>
      <c r="F53" s="142"/>
      <c r="G53" s="181">
        <v>-0.13223593964334701</v>
      </c>
      <c r="H53" s="185">
        <v>-0.16672953602414187</v>
      </c>
    </row>
    <row r="54" spans="1:32" s="4" customFormat="1" ht="24.95" customHeight="1" x14ac:dyDescent="0.25">
      <c r="A54" s="14" t="s">
        <v>45</v>
      </c>
      <c r="B54" s="64">
        <v>0</v>
      </c>
      <c r="C54" s="32">
        <v>0</v>
      </c>
      <c r="D54" s="64">
        <v>0</v>
      </c>
      <c r="E54" s="32">
        <v>0</v>
      </c>
      <c r="F54" s="147"/>
      <c r="G54" s="181" t="s">
        <v>35</v>
      </c>
      <c r="H54" s="185" t="s">
        <v>35</v>
      </c>
    </row>
    <row r="55" spans="1:32" s="4" customFormat="1" ht="24.95" customHeight="1" x14ac:dyDescent="0.25">
      <c r="A55" s="14" t="s">
        <v>32</v>
      </c>
      <c r="B55" s="230" t="s">
        <v>102</v>
      </c>
      <c r="C55" s="231" t="s">
        <v>102</v>
      </c>
      <c r="D55" s="230" t="s">
        <v>102</v>
      </c>
      <c r="E55" s="231" t="s">
        <v>102</v>
      </c>
      <c r="F55" s="142"/>
      <c r="G55" s="59" t="s">
        <v>35</v>
      </c>
      <c r="H55" s="60" t="s">
        <v>35</v>
      </c>
    </row>
    <row r="56" spans="1:32" s="8" customFormat="1" ht="33.75" customHeight="1" x14ac:dyDescent="0.25">
      <c r="A56" s="10" t="s">
        <v>33</v>
      </c>
      <c r="B56" s="170">
        <v>212</v>
      </c>
      <c r="C56" s="120">
        <v>403</v>
      </c>
      <c r="D56" s="170">
        <v>104</v>
      </c>
      <c r="E56" s="120">
        <v>314</v>
      </c>
      <c r="F56" s="146"/>
      <c r="G56" s="59">
        <v>-0.50943396226415094</v>
      </c>
      <c r="H56" s="60">
        <v>-0.22084367245657566</v>
      </c>
    </row>
    <row r="57" spans="1:32" s="8" customFormat="1" ht="24.95" customHeight="1" x14ac:dyDescent="0.25">
      <c r="A57" s="101" t="s">
        <v>83</v>
      </c>
      <c r="B57" s="230" t="s">
        <v>102</v>
      </c>
      <c r="C57" s="231" t="s">
        <v>102</v>
      </c>
      <c r="D57" s="230" t="s">
        <v>102</v>
      </c>
      <c r="E57" s="231" t="s">
        <v>102</v>
      </c>
      <c r="F57" s="142"/>
      <c r="G57" s="59" t="s">
        <v>35</v>
      </c>
      <c r="H57" s="60" t="s">
        <v>35</v>
      </c>
    </row>
    <row r="58" spans="1:32" s="4" customFormat="1" ht="24.95" customHeight="1" x14ac:dyDescent="0.25">
      <c r="A58" s="14" t="s">
        <v>65</v>
      </c>
      <c r="B58" s="64">
        <v>0</v>
      </c>
      <c r="C58" s="32">
        <v>0</v>
      </c>
      <c r="D58" s="64">
        <v>0</v>
      </c>
      <c r="E58" s="32">
        <v>0</v>
      </c>
      <c r="F58" s="142"/>
      <c r="G58" s="59" t="s">
        <v>35</v>
      </c>
      <c r="H58" s="60" t="s">
        <v>35</v>
      </c>
    </row>
    <row r="59" spans="1:32" s="4" customFormat="1" ht="24.95" customHeight="1" thickBot="1" x14ac:dyDescent="0.3">
      <c r="A59" s="14" t="s">
        <v>34</v>
      </c>
      <c r="B59" s="197">
        <v>212</v>
      </c>
      <c r="C59" s="196">
        <v>403</v>
      </c>
      <c r="D59" s="197">
        <v>104</v>
      </c>
      <c r="E59" s="196">
        <v>314</v>
      </c>
      <c r="F59" s="148"/>
      <c r="G59" s="181">
        <v>-0.50943396226415094</v>
      </c>
      <c r="H59" s="185">
        <v>-0.22084367245657566</v>
      </c>
    </row>
    <row r="60" spans="1:32" s="9" customFormat="1" ht="45" customHeight="1" thickTop="1" thickBot="1" x14ac:dyDescent="0.3">
      <c r="A60" s="13" t="s">
        <v>41</v>
      </c>
      <c r="B60" s="193">
        <v>77951</v>
      </c>
      <c r="C60" s="194">
        <v>164423</v>
      </c>
      <c r="D60" s="193">
        <v>55091</v>
      </c>
      <c r="E60" s="194">
        <v>99414</v>
      </c>
      <c r="F60" s="146"/>
      <c r="G60" s="129">
        <v>-0.29326115123603291</v>
      </c>
      <c r="H60" s="153">
        <v>-0.39537429678329672</v>
      </c>
    </row>
    <row r="61" spans="1:32" ht="42" customHeight="1" thickTop="1" x14ac:dyDescent="0.4">
      <c r="A61" s="127" t="s">
        <v>35</v>
      </c>
      <c r="B61" s="122"/>
      <c r="C61" s="122"/>
      <c r="D61" s="122"/>
      <c r="E61" s="122"/>
      <c r="G61" s="28"/>
      <c r="H61" s="28" t="s">
        <v>35</v>
      </c>
    </row>
    <row r="62" spans="1:32" s="44" customFormat="1" ht="22.15" customHeight="1" x14ac:dyDescent="0.35">
      <c r="A62" s="201" t="s">
        <v>70</v>
      </c>
      <c r="B62" s="123"/>
      <c r="C62" s="123"/>
      <c r="D62" s="123"/>
      <c r="E62" s="123"/>
      <c r="F62" s="136"/>
      <c r="G62"/>
      <c r="H62"/>
    </row>
    <row r="63" spans="1:32" ht="25.15" customHeight="1" x14ac:dyDescent="0.25">
      <c r="A63" s="20" t="s">
        <v>148</v>
      </c>
      <c r="B63" s="71"/>
      <c r="C63" s="73"/>
      <c r="D63" s="71"/>
      <c r="E63" s="73"/>
      <c r="G63" s="71"/>
      <c r="H63" s="71"/>
      <c r="I63" t="s">
        <v>35</v>
      </c>
      <c r="L63" s="21"/>
      <c r="M63" s="22"/>
      <c r="N63" s="25"/>
      <c r="O63" s="69"/>
      <c r="P63" s="25"/>
      <c r="Q63" s="69"/>
      <c r="R63" s="21"/>
      <c r="S63" s="67" t="s">
        <v>35</v>
      </c>
      <c r="T63" s="25"/>
      <c r="U63" s="69"/>
      <c r="V63" s="21"/>
      <c r="W63" s="22"/>
      <c r="X63" s="25"/>
      <c r="Y63" s="69"/>
      <c r="Z63" s="21"/>
      <c r="AA63" s="22"/>
      <c r="AC63" s="21"/>
      <c r="AD63" s="22"/>
      <c r="AE63" s="21"/>
      <c r="AF63" s="22"/>
    </row>
    <row r="64" spans="1:32" x14ac:dyDescent="0.25">
      <c r="B64" s="71"/>
      <c r="C64" s="71"/>
      <c r="D64" s="71"/>
      <c r="E64" s="71"/>
      <c r="G64"/>
      <c r="H64"/>
    </row>
    <row r="65" spans="2:8" x14ac:dyDescent="0.25">
      <c r="B65" s="71"/>
      <c r="C65" s="71"/>
      <c r="D65" s="71"/>
      <c r="E65" s="71"/>
      <c r="G65"/>
      <c r="H65"/>
    </row>
    <row r="67" spans="2:8" x14ac:dyDescent="0.25">
      <c r="B67" s="75"/>
      <c r="C67" s="75"/>
      <c r="D67" s="75"/>
      <c r="E67" s="75"/>
    </row>
    <row r="68" spans="2:8" x14ac:dyDescent="0.25">
      <c r="B68" s="75"/>
      <c r="C68" s="75"/>
      <c r="D68" s="75"/>
      <c r="E68" s="75"/>
    </row>
    <row r="69" spans="2:8" ht="30.75" x14ac:dyDescent="0.25">
      <c r="B69" s="94"/>
      <c r="C69" s="94"/>
      <c r="D69" s="94"/>
      <c r="E69" s="94"/>
    </row>
  </sheetData>
  <phoneticPr fontId="19" type="noConversion"/>
  <printOptions horizontalCentered="1" verticalCentered="1" gridLinesSet="0"/>
  <pageMargins left="0.19685039370078741" right="0.19685039370078741" top="0.4" bottom="0.19685039370078741" header="0.17" footer="0.18"/>
  <pageSetup paperSize="9" scale="47" firstPageNumber="13" orientation="portrait" useFirstPageNumber="1" horizontalDpi="4294967292" verticalDpi="4294967292" r:id="rId1"/>
  <headerFooter alignWithMargins="0">
    <oddHeader>&amp;C&amp;24  &amp;P</oddHeader>
    <oddFooter>&amp;R&amp;8&amp;F&amp;18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7</vt:i4>
      </vt:variant>
    </vt:vector>
  </HeadingPairs>
  <TitlesOfParts>
    <vt:vector size="14" baseType="lpstr">
      <vt:lpstr>CONTENTS</vt:lpstr>
      <vt:lpstr>Graph</vt:lpstr>
      <vt:lpstr>TOTAL</vt:lpstr>
      <vt:lpstr>PROCARS</vt:lpstr>
      <vt:lpstr>PROLCV</vt:lpstr>
      <vt:lpstr>PROHCV</vt:lpstr>
      <vt:lpstr>PROBC</vt:lpstr>
      <vt:lpstr>Comparaison</vt:lpstr>
      <vt:lpstr>Impres_titres_MI</vt:lpstr>
      <vt:lpstr>PROBC!Zone_d_impression</vt:lpstr>
      <vt:lpstr>PROCARS!Zone_d_impression</vt:lpstr>
      <vt:lpstr>PROHCV!Zone_d_impression</vt:lpstr>
      <vt:lpstr>PROLCV!Zone_d_impression</vt:lpstr>
      <vt:lpstr>TOTAL!Zone_d_impression</vt:lpstr>
    </vt:vector>
  </TitlesOfParts>
  <Company>CCFA/AAA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CCFA/AAA</dc:creator>
  <cp:lastModifiedBy>Jocelyne Nziendolo</cp:lastModifiedBy>
  <cp:lastPrinted>2020-09-21T15:08:03Z</cp:lastPrinted>
  <dcterms:created xsi:type="dcterms:W3CDTF">1998-11-02T11:26:07Z</dcterms:created>
  <dcterms:modified xsi:type="dcterms:W3CDTF">2020-10-22T10:17:08Z</dcterms:modified>
</cp:coreProperties>
</file>