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00" windowWidth="14220" windowHeight="8700"/>
  </bookViews>
  <sheets>
    <sheet name="BASEPROLCV" sheetId="3" r:id="rId1"/>
  </sheets>
  <definedNames>
    <definedName name="_Regression_Int" localSheetId="0" hidden="1">1</definedName>
    <definedName name="compa">#REF!</definedName>
    <definedName name="Comparaison">#REF!</definedName>
    <definedName name="Impres_titres_MI" localSheetId="0">BASEPROLCV!#REF!</definedName>
    <definedName name="Impres_titres_MI">#REF!</definedName>
    <definedName name="P91_" localSheetId="0">BASEPROLCV!#REF!</definedName>
    <definedName name="P91_">#REF!</definedName>
    <definedName name="P92_" localSheetId="0">BASEPROLCV!#REF!</definedName>
    <definedName name="P92_">#REF!</definedName>
    <definedName name="Zone_impres_MI" localSheetId="0">BASEPROLCV!#REF!</definedName>
    <definedName name="Zone_impres_MI">#REF!</definedName>
  </definedNames>
  <calcPr calcId="145621"/>
</workbook>
</file>

<file path=xl/calcChain.xml><?xml version="1.0" encoding="utf-8"?>
<calcChain xmlns="http://schemas.openxmlformats.org/spreadsheetml/2006/main">
  <c r="D88" i="3" l="1"/>
  <c r="D87" i="3"/>
  <c r="D86" i="3"/>
  <c r="D85" i="3"/>
  <c r="D84" i="3"/>
  <c r="D83" i="3"/>
  <c r="D81" i="3"/>
  <c r="D80" i="3"/>
  <c r="D79" i="3"/>
  <c r="D78" i="3"/>
  <c r="D77" i="3"/>
  <c r="D76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7" i="3"/>
  <c r="D56" i="3"/>
  <c r="D55" i="3"/>
  <c r="D54" i="3"/>
  <c r="D53" i="3"/>
  <c r="D52" i="3"/>
  <c r="D51" i="3"/>
  <c r="D50" i="3"/>
  <c r="D49" i="3"/>
  <c r="D47" i="3"/>
  <c r="D46" i="3"/>
  <c r="D45" i="3"/>
  <c r="D42" i="3"/>
  <c r="D41" i="3"/>
  <c r="D40" i="3"/>
  <c r="D39" i="3"/>
  <c r="D38" i="3"/>
  <c r="D37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B82" i="3"/>
  <c r="D82" i="3" s="1"/>
  <c r="B58" i="3"/>
  <c r="B48" i="3"/>
  <c r="B44" i="3"/>
  <c r="B36" i="3"/>
  <c r="B34" i="3" s="1"/>
  <c r="B25" i="3"/>
  <c r="B7" i="3"/>
  <c r="B6" i="3" l="1"/>
  <c r="B5" i="3" s="1"/>
  <c r="B43" i="3"/>
  <c r="B75" i="3"/>
  <c r="B89" i="3" l="1"/>
  <c r="C7" i="3" l="1"/>
  <c r="D7" i="3" s="1"/>
  <c r="C25" i="3"/>
  <c r="D25" i="3" s="1"/>
  <c r="C36" i="3"/>
  <c r="C44" i="3"/>
  <c r="D44" i="3" s="1"/>
  <c r="C48" i="3"/>
  <c r="D48" i="3" s="1"/>
  <c r="C58" i="3"/>
  <c r="D58" i="3" s="1"/>
  <c r="C75" i="3"/>
  <c r="D75" i="3" s="1"/>
  <c r="C34" i="3" l="1"/>
  <c r="D34" i="3" s="1"/>
  <c r="D36" i="3"/>
  <c r="C43" i="3"/>
  <c r="D43" i="3" s="1"/>
  <c r="C6" i="3"/>
  <c r="D6" i="3" s="1"/>
  <c r="C5" i="3" l="1"/>
  <c r="C89" i="3"/>
  <c r="D89" i="3" s="1"/>
  <c r="D5" i="3"/>
</calcChain>
</file>

<file path=xl/sharedStrings.xml><?xml version="1.0" encoding="utf-8"?>
<sst xmlns="http://schemas.openxmlformats.org/spreadsheetml/2006/main" count="100" uniqueCount="93">
  <si>
    <t xml:space="preserve"> </t>
  </si>
  <si>
    <t>Estimate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</si>
  <si>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</si>
  <si>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</si>
  <si>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</si>
  <si>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</si>
  <si>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</si>
  <si>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</si>
  <si>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</si>
  <si>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</si>
  <si>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</si>
  <si>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</si>
  <si>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BOTSWANA</t>
  </si>
  <si>
    <t>Double Counts South Africa / world</t>
  </si>
  <si>
    <t>Double Counts Egypt / world</t>
  </si>
  <si>
    <t>AFRICA</t>
  </si>
  <si>
    <t>VIETNAM</t>
  </si>
  <si>
    <t>THAILAND</t>
  </si>
  <si>
    <t>PHILIPPINES</t>
  </si>
  <si>
    <t>MALAYSIA</t>
  </si>
  <si>
    <t>JAPAN</t>
  </si>
  <si>
    <t>IRAN</t>
  </si>
  <si>
    <t>INDONESIA</t>
  </si>
  <si>
    <t>INDIA</t>
  </si>
  <si>
    <t>CHINA</t>
  </si>
  <si>
    <t>AUSTRALIA</t>
  </si>
  <si>
    <t>Double Counts Thailand / world</t>
  </si>
  <si>
    <t>Double Counts China / world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</si>
  <si>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</si>
  <si>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</si>
  <si>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</si>
  <si>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</si>
  <si>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</si>
  <si>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</si>
  <si>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</si>
  <si>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</si>
  <si>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</si>
  <si>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</si>
  <si>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Venezuela / World</t>
  </si>
  <si>
    <t xml:space="preserve"> - SOUTH AMERICA</t>
  </si>
  <si>
    <t>USA</t>
  </si>
  <si>
    <t>MEXICO</t>
  </si>
  <si>
    <t xml:space="preserve"> - NAFTA</t>
  </si>
  <si>
    <t>AMERICA</t>
  </si>
  <si>
    <t>TURKEY</t>
  </si>
  <si>
    <t>UKRAINE</t>
  </si>
  <si>
    <t>BELARUS</t>
  </si>
  <si>
    <t>RUSSIA</t>
  </si>
  <si>
    <t>Double Counts Ukraine / World</t>
  </si>
  <si>
    <t>CIS</t>
  </si>
  <si>
    <t>SERBIA</t>
  </si>
  <si>
    <t xml:space="preserve"> - OTHER EUROPE</t>
  </si>
  <si>
    <t>SLOVENIA</t>
  </si>
  <si>
    <t>SLOVAKIA</t>
  </si>
  <si>
    <t>ROMANIA</t>
  </si>
  <si>
    <t>HUNGARY</t>
  </si>
  <si>
    <t>CZECH REPUBLIC</t>
  </si>
  <si>
    <t>Double Counts Slovakia/ / Germany</t>
  </si>
  <si>
    <t>Double Counts Slovakia / Czech republic</t>
  </si>
  <si>
    <t xml:space="preserve"> - EUROPEAN UNION New Members</t>
  </si>
  <si>
    <t>SPAIN</t>
  </si>
  <si>
    <t>PORTUGAL</t>
  </si>
  <si>
    <t>ITALY</t>
  </si>
  <si>
    <t>FINLAND</t>
  </si>
  <si>
    <t>BELGIUM</t>
  </si>
  <si>
    <t>AUSTRIA</t>
  </si>
  <si>
    <t>Double Counts Portugal / Spain</t>
  </si>
  <si>
    <t>Double Counts Portugal / Japan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</si>
  <si>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</si>
  <si>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</si>
  <si>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</si>
  <si>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</si>
  <si>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</si>
  <si>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</si>
  <si>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</si>
  <si>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OICA correspondents survey</t>
  </si>
  <si>
    <t>WORLD MOTOR VEHICLE PRODUCTION BY COUNTRY AND TYPE</t>
  </si>
  <si>
    <t xml:space="preserve"> EGYPT</t>
  </si>
  <si>
    <t xml:space="preserve">TAIWAN </t>
  </si>
  <si>
    <t xml:space="preserve">PAKISTAN </t>
  </si>
  <si>
    <t xml:space="preserve">CANADA  </t>
  </si>
  <si>
    <t xml:space="preserve">UZBEKISTAN </t>
  </si>
  <si>
    <t xml:space="preserve">UNITED KINGDOM  </t>
  </si>
  <si>
    <t xml:space="preserve">NETHERLANDS </t>
  </si>
  <si>
    <t>GERMANY</t>
  </si>
  <si>
    <t>(1) Distribution of commercial vehicles is derived from KAMA's OICA exchange files.</t>
  </si>
  <si>
    <t>SOUTH KOREA (1)</t>
  </si>
  <si>
    <t>POLAND (LCV AND HCV)</t>
  </si>
  <si>
    <t>SWEDEN</t>
  </si>
  <si>
    <t xml:space="preserve">FRANCE  </t>
  </si>
  <si>
    <t>LIGHT COMMERCIAL VEHICLES</t>
  </si>
  <si>
    <t>% change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</si>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</sst>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#,##0"/>
    <numFmt numFmtId="167" formatCode="\+0.0%;\-0.0%"/>
  </numFmts>
  <fonts count="22" x14ac:knownFonts="1">
    <font>
      <sz val="12"/>
      <name val="Helv"/>
    </font>
    <font>
      <sz val="12"/>
      <name val="Helv"/>
    </font>
    <font>
      <b/>
      <sz val="20"/>
      <name val="Arial"/>
      <family val="2"/>
    </font>
    <font>
      <sz val="16"/>
      <name val="Helv"/>
    </font>
    <font>
      <sz val="18"/>
      <name val="Arial"/>
      <family val="2"/>
    </font>
    <font>
      <b/>
      <sz val="12"/>
      <name val="Helv"/>
    </font>
    <font>
      <b/>
      <sz val="16"/>
      <name val="Arial"/>
      <family val="2"/>
    </font>
    <font>
      <sz val="14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i/>
      <sz val="20"/>
      <name val="Arial"/>
      <family val="2"/>
    </font>
    <font>
      <b/>
      <sz val="14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10"/>
      <color indexed="8"/>
      <name val="Arial"/>
      <family val="2"/>
    </font>
    <font>
      <sz val="18"/>
      <color theme="0" tint="-0.34998626667073579"/>
      <name val="Arial"/>
      <family val="2"/>
    </font>
    <font>
      <b/>
      <sz val="20"/>
      <name val="Helv"/>
    </font>
    <font>
      <sz val="2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gray0625">
        <fgColor indexed="9"/>
        <bgColor theme="0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8" fillId="9" borderId="0" applyNumberFormat="0" applyBorder="0">
      <alignment horizontal="right"/>
      <protection locked="0"/>
    </xf>
  </cellStyleXfs>
  <cellXfs count="98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Border="1"/>
    <xf numFmtId="0" fontId="0" fillId="0" borderId="0" xfId="0" applyBorder="1"/>
    <xf numFmtId="0" fontId="0" fillId="2" borderId="0" xfId="0" applyFill="1"/>
    <xf numFmtId="3" fontId="0" fillId="0" borderId="0" xfId="0" applyNumberFormat="1" applyFill="1"/>
    <xf numFmtId="3" fontId="0" fillId="0" borderId="0" xfId="0" applyNumberFormat="1"/>
    <xf numFmtId="3" fontId="5" fillId="5" borderId="0" xfId="0" applyNumberFormat="1" applyFont="1" applyFill="1"/>
    <xf numFmtId="3" fontId="2" fillId="3" borderId="2" xfId="1" applyNumberFormat="1" applyFont="1" applyFill="1" applyBorder="1" applyAlignment="1" applyProtection="1">
      <alignment vertical="center"/>
    </xf>
    <xf numFmtId="3" fontId="6" fillId="3" borderId="3" xfId="0" applyNumberFormat="1" applyFont="1" applyFill="1" applyBorder="1" applyAlignment="1" applyProtection="1">
      <alignment horizontal="left" vertical="center"/>
    </xf>
    <xf numFmtId="3" fontId="0" fillId="0" borderId="4" xfId="0" applyNumberFormat="1" applyFill="1" applyBorder="1"/>
    <xf numFmtId="3" fontId="6" fillId="3" borderId="5" xfId="0" applyNumberFormat="1" applyFont="1" applyFill="1" applyBorder="1" applyAlignment="1" applyProtection="1">
      <alignment horizontal="left" vertical="center"/>
    </xf>
    <xf numFmtId="3" fontId="4" fillId="2" borderId="6" xfId="1" applyNumberFormat="1" applyFont="1" applyFill="1" applyBorder="1" applyAlignment="1" applyProtection="1">
      <alignment vertical="center"/>
      <protection locked="0"/>
    </xf>
    <xf numFmtId="3" fontId="4" fillId="7" borderId="6" xfId="1" applyNumberFormat="1" applyFont="1" applyFill="1" applyBorder="1" applyAlignment="1" applyProtection="1">
      <alignment vertical="center"/>
      <protection locked="0"/>
    </xf>
    <xf numFmtId="3" fontId="4" fillId="6" borderId="6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3" fontId="7" fillId="0" borderId="8" xfId="0" applyNumberFormat="1" applyFont="1" applyFill="1" applyBorder="1" applyAlignment="1" applyProtection="1">
      <alignment horizontal="center" vertical="center"/>
    </xf>
    <xf numFmtId="3" fontId="4" fillId="7" borderId="7" xfId="1" applyNumberFormat="1" applyFont="1" applyFill="1" applyBorder="1" applyAlignment="1" applyProtection="1">
      <alignment vertical="center"/>
      <protection locked="0"/>
    </xf>
    <xf numFmtId="3" fontId="4" fillId="2" borderId="7" xfId="1" applyNumberFormat="1" applyFont="1" applyFill="1" applyBorder="1" applyAlignment="1" applyProtection="1">
      <alignment vertical="center"/>
      <protection locked="0"/>
    </xf>
    <xf numFmtId="3" fontId="9" fillId="7" borderId="9" xfId="1" quotePrefix="1" applyNumberFormat="1" applyFont="1" applyFill="1" applyBorder="1" applyAlignment="1" applyProtection="1">
      <alignment vertical="center"/>
      <protection locked="0"/>
    </xf>
    <xf numFmtId="3" fontId="5" fillId="5" borderId="0" xfId="0" applyNumberFormat="1" applyFont="1" applyFill="1" applyAlignment="1">
      <alignment vertical="center"/>
    </xf>
    <xf numFmtId="3" fontId="11" fillId="9" borderId="5" xfId="2" applyNumberFormat="1" applyFont="1" applyFill="1" applyBorder="1" applyAlignment="1" applyProtection="1">
      <alignment horizontal="left" vertical="center"/>
    </xf>
    <xf numFmtId="3" fontId="9" fillId="7" borderId="7" xfId="1" applyNumberFormat="1" applyFont="1" applyFill="1" applyBorder="1" applyAlignment="1" applyProtection="1">
      <alignment vertical="center"/>
      <protection locked="0"/>
    </xf>
    <xf numFmtId="3" fontId="8" fillId="2" borderId="7" xfId="1" applyNumberFormat="1" applyFont="1" applyFill="1" applyBorder="1" applyAlignment="1" applyProtection="1">
      <alignment vertical="center"/>
      <protection locked="0"/>
    </xf>
    <xf numFmtId="3" fontId="9" fillId="10" borderId="11" xfId="1" applyNumberFormat="1" applyFont="1" applyFill="1" applyBorder="1" applyAlignment="1" applyProtection="1">
      <alignment vertical="center"/>
    </xf>
    <xf numFmtId="3" fontId="4" fillId="10" borderId="7" xfId="1" applyNumberFormat="1" applyFont="1" applyFill="1" applyBorder="1" applyAlignment="1" applyProtection="1">
      <alignment vertical="center"/>
    </xf>
    <xf numFmtId="3" fontId="5" fillId="9" borderId="0" xfId="0" applyNumberFormat="1" applyFont="1" applyFill="1" applyAlignment="1">
      <alignment vertical="center"/>
    </xf>
    <xf numFmtId="3" fontId="12" fillId="9" borderId="10" xfId="1" applyNumberFormat="1" applyFont="1" applyFill="1" applyBorder="1" applyAlignment="1" applyProtection="1">
      <alignment vertical="center"/>
    </xf>
    <xf numFmtId="3" fontId="14" fillId="9" borderId="5" xfId="0" applyNumberFormat="1" applyFont="1" applyFill="1" applyBorder="1" applyAlignment="1" applyProtection="1">
      <alignment horizontal="left" vertical="center"/>
    </xf>
    <xf numFmtId="3" fontId="5" fillId="9" borderId="0" xfId="0" applyNumberFormat="1" applyFont="1" applyFill="1"/>
    <xf numFmtId="3" fontId="12" fillId="10" borderId="9" xfId="1" applyNumberFormat="1" applyFont="1" applyFill="1" applyBorder="1" applyAlignment="1" applyProtection="1">
      <alignment vertical="center"/>
      <protection locked="0"/>
    </xf>
    <xf numFmtId="3" fontId="5" fillId="9" borderId="0" xfId="2" applyNumberFormat="1" applyFont="1" applyFill="1" applyAlignment="1">
      <alignment vertical="center"/>
    </xf>
    <xf numFmtId="3" fontId="10" fillId="10" borderId="11" xfId="1" applyNumberFormat="1" applyFont="1" applyFill="1" applyBorder="1" applyAlignment="1" applyProtection="1">
      <alignment vertical="center"/>
    </xf>
    <xf numFmtId="3" fontId="4" fillId="6" borderId="9" xfId="1" applyNumberFormat="1" applyFont="1" applyFill="1" applyBorder="1" applyAlignment="1" applyProtection="1">
      <alignment vertical="center"/>
      <protection locked="0"/>
    </xf>
    <xf numFmtId="3" fontId="9" fillId="9" borderId="11" xfId="1" applyNumberFormat="1" applyFont="1" applyFill="1" applyBorder="1" applyAlignment="1" applyProtection="1">
      <alignment vertical="center"/>
    </xf>
    <xf numFmtId="3" fontId="12" fillId="8" borderId="9" xfId="1" applyNumberFormat="1" applyFont="1" applyFill="1" applyBorder="1" applyAlignment="1" applyProtection="1">
      <alignment vertical="center"/>
      <protection locked="0"/>
    </xf>
    <xf numFmtId="3" fontId="14" fillId="9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/>
    <xf numFmtId="3" fontId="12" fillId="12" borderId="13" xfId="1" applyNumberFormat="1" applyFont="1" applyFill="1" applyBorder="1" applyAlignment="1" applyProtection="1">
      <alignment vertical="center"/>
    </xf>
    <xf numFmtId="3" fontId="14" fillId="9" borderId="14" xfId="0" applyNumberFormat="1" applyFont="1" applyFill="1" applyBorder="1" applyAlignment="1" applyProtection="1">
      <alignment horizontal="left" vertical="center"/>
    </xf>
    <xf numFmtId="3" fontId="4" fillId="2" borderId="15" xfId="1" applyNumberFormat="1" applyFont="1" applyFill="1" applyBorder="1" applyAlignment="1" applyProtection="1">
      <alignment vertical="center"/>
      <protection locked="0"/>
    </xf>
    <xf numFmtId="3" fontId="7" fillId="0" borderId="16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>
      <alignment vertical="center"/>
    </xf>
    <xf numFmtId="3" fontId="4" fillId="2" borderId="11" xfId="1" applyNumberFormat="1" applyFont="1" applyFill="1" applyBorder="1" applyAlignment="1" applyProtection="1">
      <alignment vertical="center"/>
      <protection locked="0"/>
    </xf>
    <xf numFmtId="3" fontId="9" fillId="12" borderId="11" xfId="1" applyNumberFormat="1" applyFont="1" applyFill="1" applyBorder="1" applyAlignment="1" applyProtection="1">
      <alignment vertical="center"/>
    </xf>
    <xf numFmtId="3" fontId="12" fillId="9" borderId="9" xfId="1" applyNumberFormat="1" applyFont="1" applyFill="1" applyBorder="1" applyAlignment="1" applyProtection="1">
      <alignment vertical="center"/>
    </xf>
    <xf numFmtId="3" fontId="5" fillId="5" borderId="0" xfId="0" applyNumberFormat="1" applyFont="1" applyFill="1" applyBorder="1" applyAlignment="1">
      <alignment vertical="center"/>
    </xf>
    <xf numFmtId="3" fontId="12" fillId="3" borderId="13" xfId="1" applyNumberFormat="1" applyFont="1" applyFill="1" applyBorder="1" applyAlignment="1" applyProtection="1">
      <alignment vertical="center"/>
    </xf>
    <xf numFmtId="1" fontId="15" fillId="0" borderId="17" xfId="1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left"/>
    </xf>
    <xf numFmtId="3" fontId="4" fillId="4" borderId="0" xfId="1" applyNumberFormat="1" applyFont="1" applyFill="1" applyBorder="1" applyAlignment="1" applyProtection="1">
      <alignment vertical="center"/>
      <protection locked="0"/>
    </xf>
    <xf numFmtId="3" fontId="9" fillId="4" borderId="9" xfId="1" applyNumberFormat="1" applyFont="1" applyFill="1" applyBorder="1" applyAlignment="1" applyProtection="1">
      <alignment vertical="center"/>
      <protection locked="0"/>
    </xf>
    <xf numFmtId="3" fontId="12" fillId="10" borderId="11" xfId="1" applyNumberFormat="1" applyFont="1" applyFill="1" applyBorder="1" applyAlignment="1" applyProtection="1">
      <alignment vertical="center"/>
    </xf>
    <xf numFmtId="3" fontId="9" fillId="10" borderId="19" xfId="1" applyNumberFormat="1" applyFont="1" applyFill="1" applyBorder="1" applyAlignment="1" applyProtection="1">
      <alignment vertical="center"/>
    </xf>
    <xf numFmtId="3" fontId="12" fillId="10" borderId="11" xfId="1" applyNumberFormat="1" applyFont="1" applyFill="1" applyBorder="1" applyAlignment="1" applyProtection="1">
      <alignment vertical="center"/>
      <protection locked="0"/>
    </xf>
    <xf numFmtId="3" fontId="5" fillId="5" borderId="0" xfId="0" applyNumberFormat="1" applyFont="1" applyFill="1" applyBorder="1"/>
    <xf numFmtId="3" fontId="19" fillId="2" borderId="7" xfId="1" applyNumberFormat="1" applyFont="1" applyFill="1" applyBorder="1" applyAlignment="1" applyProtection="1">
      <alignment vertical="center"/>
      <protection locked="0"/>
    </xf>
    <xf numFmtId="3" fontId="9" fillId="4" borderId="9" xfId="1" quotePrefix="1" applyNumberFormat="1" applyFont="1" applyFill="1" applyBorder="1" applyAlignment="1" applyProtection="1">
      <alignment vertical="center"/>
      <protection locked="0"/>
    </xf>
    <xf numFmtId="3" fontId="8" fillId="6" borderId="6" xfId="1" applyNumberFormat="1" applyFont="1" applyFill="1" applyBorder="1" applyAlignment="1" applyProtection="1">
      <alignment vertical="center"/>
      <protection locked="0"/>
    </xf>
    <xf numFmtId="3" fontId="9" fillId="7" borderId="22" xfId="1" applyNumberFormat="1" applyFont="1" applyFill="1" applyBorder="1" applyAlignment="1" applyProtection="1">
      <alignment vertical="center"/>
      <protection locked="0"/>
    </xf>
    <xf numFmtId="3" fontId="4" fillId="11" borderId="11" xfId="1" applyNumberFormat="1" applyFont="1" applyFill="1" applyBorder="1" applyAlignment="1" applyProtection="1">
      <alignment vertical="center"/>
    </xf>
    <xf numFmtId="3" fontId="4" fillId="12" borderId="12" xfId="1" applyNumberFormat="1" applyFont="1" applyFill="1" applyBorder="1" applyAlignment="1" applyProtection="1">
      <alignment vertical="center"/>
    </xf>
    <xf numFmtId="3" fontId="4" fillId="9" borderId="12" xfId="1" applyNumberFormat="1" applyFont="1" applyFill="1" applyBorder="1" applyAlignment="1" applyProtection="1">
      <alignment vertical="center"/>
    </xf>
    <xf numFmtId="3" fontId="12" fillId="9" borderId="12" xfId="1" applyNumberFormat="1" applyFont="1" applyFill="1" applyBorder="1" applyAlignment="1" applyProtection="1">
      <alignment vertical="center"/>
    </xf>
    <xf numFmtId="3" fontId="9" fillId="9" borderId="9" xfId="1" applyNumberFormat="1" applyFont="1" applyFill="1" applyBorder="1" applyAlignment="1" applyProtection="1">
      <alignment vertical="center"/>
    </xf>
    <xf numFmtId="3" fontId="4" fillId="8" borderId="6" xfId="1" applyNumberFormat="1" applyFont="1" applyFill="1" applyBorder="1" applyAlignment="1" applyProtection="1">
      <alignment vertical="center"/>
    </xf>
    <xf numFmtId="1" fontId="15" fillId="0" borderId="18" xfId="1" applyNumberFormat="1" applyFont="1" applyBorder="1" applyAlignment="1">
      <alignment horizontal="center" vertical="center"/>
    </xf>
    <xf numFmtId="167" fontId="2" fillId="9" borderId="23" xfId="0" applyNumberFormat="1" applyFont="1" applyFill="1" applyBorder="1" applyAlignment="1" applyProtection="1">
      <alignment horizontal="center" vertical="center"/>
    </xf>
    <xf numFmtId="167" fontId="2" fillId="9" borderId="22" xfId="0" applyNumberFormat="1" applyFont="1" applyFill="1" applyBorder="1" applyAlignment="1" applyProtection="1">
      <alignment horizontal="center" vertical="center"/>
    </xf>
    <xf numFmtId="167" fontId="2" fillId="9" borderId="22" xfId="2" applyNumberFormat="1" applyFont="1" applyFill="1" applyBorder="1" applyAlignment="1" applyProtection="1">
      <alignment horizontal="center" vertical="center"/>
    </xf>
    <xf numFmtId="167" fontId="13" fillId="9" borderId="22" xfId="2" applyNumberFormat="1" applyFont="1" applyFill="1" applyBorder="1" applyAlignment="1" applyProtection="1">
      <alignment horizontal="center" vertical="center"/>
    </xf>
    <xf numFmtId="3" fontId="20" fillId="9" borderId="22" xfId="2" applyNumberFormat="1" applyFont="1" applyFill="1" applyBorder="1" applyAlignment="1">
      <alignment vertical="center"/>
    </xf>
    <xf numFmtId="167" fontId="21" fillId="0" borderId="22" xfId="0" applyNumberFormat="1" applyFont="1" applyFill="1" applyBorder="1" applyAlignment="1" applyProtection="1">
      <alignment horizontal="center" vertical="center"/>
    </xf>
    <xf numFmtId="167" fontId="21" fillId="0" borderId="20" xfId="0" applyNumberFormat="1" applyFont="1" applyFill="1" applyBorder="1" applyAlignment="1" applyProtection="1">
      <alignment horizontal="center" vertical="center"/>
    </xf>
    <xf numFmtId="167" fontId="21" fillId="3" borderId="20" xfId="0" applyNumberFormat="1" applyFont="1" applyFill="1" applyBorder="1" applyAlignment="1" applyProtection="1">
      <alignment horizontal="center" vertical="center"/>
    </xf>
    <xf numFmtId="167" fontId="2" fillId="0" borderId="22" xfId="0" applyNumberFormat="1" applyFont="1" applyFill="1" applyBorder="1" applyAlignment="1" applyProtection="1">
      <alignment horizontal="center" vertical="center"/>
    </xf>
    <xf numFmtId="167" fontId="21" fillId="9" borderId="25" xfId="2" applyNumberFormat="1" applyFont="1" applyFill="1" applyBorder="1" applyAlignment="1" applyProtection="1">
      <alignment horizontal="center" vertical="center"/>
    </xf>
    <xf numFmtId="167" fontId="2" fillId="3" borderId="22" xfId="0" applyNumberFormat="1" applyFont="1" applyFill="1" applyBorder="1" applyAlignment="1" applyProtection="1">
      <alignment horizontal="center" vertical="center"/>
    </xf>
    <xf numFmtId="167" fontId="21" fillId="0" borderId="25" xfId="0" applyNumberFormat="1" applyFont="1" applyFill="1" applyBorder="1" applyAlignment="1" applyProtection="1">
      <alignment horizontal="center" vertical="center"/>
    </xf>
    <xf numFmtId="167" fontId="21" fillId="0" borderId="23" xfId="0" applyNumberFormat="1" applyFont="1" applyFill="1" applyBorder="1" applyAlignment="1" applyProtection="1">
      <alignment horizontal="center" vertical="center"/>
    </xf>
    <xf numFmtId="167" fontId="2" fillId="3" borderId="21" xfId="0" applyNumberFormat="1" applyFont="1" applyFill="1" applyBorder="1" applyAlignment="1" applyProtection="1">
      <alignment horizontal="center" vertical="center"/>
    </xf>
    <xf numFmtId="167" fontId="2" fillId="3" borderId="1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 applyProtection="1">
      <alignment horizontal="center" vertical="center"/>
    </xf>
    <xf numFmtId="1" fontId="15" fillId="0" borderId="26" xfId="1" applyNumberFormat="1" applyFont="1" applyBorder="1" applyAlignment="1">
      <alignment horizontal="centerContinuous" vertical="center"/>
    </xf>
    <xf numFmtId="3" fontId="12" fillId="3" borderId="12" xfId="1" applyNumberFormat="1" applyFont="1" applyFill="1" applyBorder="1" applyAlignment="1" applyProtection="1">
      <alignment vertical="center"/>
    </xf>
    <xf numFmtId="3" fontId="4" fillId="10" borderId="9" xfId="1" applyNumberFormat="1" applyFont="1" applyFill="1" applyBorder="1" applyAlignment="1" applyProtection="1">
      <alignment vertical="center"/>
    </xf>
    <xf numFmtId="3" fontId="12" fillId="8" borderId="9" xfId="1" applyNumberFormat="1" applyFont="1" applyFill="1" applyBorder="1" applyAlignment="1" applyProtection="1">
      <alignment vertical="center"/>
    </xf>
    <xf numFmtId="3" fontId="9" fillId="8" borderId="9" xfId="1" applyNumberFormat="1" applyFont="1" applyFill="1" applyBorder="1" applyAlignment="1" applyProtection="1">
      <alignment vertical="center"/>
    </xf>
    <xf numFmtId="3" fontId="9" fillId="4" borderId="6" xfId="1" applyNumberFormat="1" applyFont="1" applyFill="1" applyBorder="1" applyAlignment="1" applyProtection="1">
      <alignment vertical="center"/>
      <protection locked="0"/>
    </xf>
    <xf numFmtId="3" fontId="2" fillId="3" borderId="27" xfId="1" applyNumberFormat="1" applyFont="1" applyFill="1" applyBorder="1" applyAlignment="1" applyProtection="1">
      <alignment vertical="center"/>
    </xf>
    <xf numFmtId="3" fontId="4" fillId="6" borderId="24" xfId="1" applyNumberFormat="1" applyFont="1" applyFill="1" applyBorder="1" applyAlignment="1" applyProtection="1">
      <alignment vertical="center"/>
      <protection locked="0"/>
    </xf>
    <xf numFmtId="3" fontId="6" fillId="3" borderId="28" xfId="0" applyNumberFormat="1" applyFont="1" applyFill="1" applyBorder="1" applyAlignment="1" applyProtection="1">
      <alignment horizontal="left" vertical="center"/>
    </xf>
    <xf numFmtId="3" fontId="10" fillId="8" borderId="9" xfId="1" applyNumberFormat="1" applyFont="1" applyFill="1" applyBorder="1" applyAlignment="1" applyProtection="1">
      <alignment vertical="center"/>
    </xf>
    <xf numFmtId="3" fontId="6" fillId="3" borderId="14" xfId="0" applyNumberFormat="1" applyFont="1" applyFill="1" applyBorder="1" applyAlignment="1" applyProtection="1">
      <alignment horizontal="left" vertical="center"/>
    </xf>
    <xf numFmtId="1" fontId="15" fillId="0" borderId="29" xfId="1" applyNumberFormat="1" applyFont="1" applyBorder="1" applyAlignment="1">
      <alignment horizontal="centerContinuous" vertical="center"/>
    </xf>
    <xf numFmtId="0" fontId="17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top"/>
    </xf>
  </cellXfs>
  <cellStyles count="4">
    <cellStyle name="Ligne détail" xfId="3"/>
    <cellStyle name="Normal" xfId="0" builtinId="0"/>
    <cellStyle name="Normal_PROV2001" xfId="2"/>
    <cellStyle name="Normal_PROV2001200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113"/>
  <sheetViews>
    <sheetView showGridLines="0" tabSelected="1" zoomScale="50" workbookViewId="0">
      <selection activeCell="I34" sqref="I34"/>
    </sheetView>
  </sheetViews>
  <sheetFormatPr baseColWidth="10" defaultColWidth="14.88671875" defaultRowHeight="15.75" x14ac:dyDescent="0.25"/>
  <cols>
    <col min="1" max="1" width="52.6640625" customWidth="1"/>
    <col min="2" max="3" width="34.6640625" style="1" customWidth="1"/>
    <col min="4" max="4" width="34.6640625" customWidth="1"/>
  </cols>
  <sheetData>
    <row r="1" spans="1:4" ht="84" customHeight="1" x14ac:dyDescent="0.25">
      <c r="A1" s="96" t="s">
        <v>76</v>
      </c>
      <c r="B1" s="96"/>
      <c r="C1" s="96"/>
      <c r="D1" s="96"/>
    </row>
    <row r="2" spans="1:4" ht="34.5" customHeight="1" x14ac:dyDescent="0.25">
      <c r="A2" s="96" t="s">
        <v>92</v>
      </c>
      <c r="B2" s="96"/>
      <c r="C2" s="96"/>
      <c r="D2" s="96"/>
    </row>
    <row r="3" spans="1:4" ht="28.5" customHeight="1" thickBot="1" x14ac:dyDescent="0.3">
      <c r="A3" s="97" t="s">
        <v>75</v>
      </c>
      <c r="B3" s="97"/>
      <c r="C3" s="97"/>
      <c r="D3" s="97"/>
    </row>
    <row r="4" spans="1:4" s="7" customFormat="1" ht="49.5" customHeight="1" thickTop="1" thickBot="1" x14ac:dyDescent="0.3">
      <c r="A4" s="95" t="s">
        <v>90</v>
      </c>
      <c r="B4" s="84">
        <v>2011</v>
      </c>
      <c r="C4" s="49">
        <v>2012</v>
      </c>
      <c r="D4" s="67" t="s">
        <v>91</v>
      </c>
    </row>
    <row r="5" spans="1:4" s="47" customFormat="1" ht="39.950000000000003" customHeight="1" thickTop="1" x14ac:dyDescent="0.25">
      <c r="A5" s="94" t="s">
        <v>74</v>
      </c>
      <c r="B5" s="85">
        <f>B6+B34+B42</f>
        <v>2288577</v>
      </c>
      <c r="C5" s="48">
        <f>C6+C34+C42</f>
        <v>2079384</v>
      </c>
      <c r="D5" s="68">
        <f t="shared" ref="D5:D68" si="0">IF(ISERROR(C5/B5)," ",(C5/B5)-1)</f>
        <v>-9.1407455375108637E-2</v>
      </c>
    </row>
    <row r="6" spans="1:4" s="47" customFormat="1" ht="39.950000000000003" customHeight="1" x14ac:dyDescent="0.25">
      <c r="A6" s="29" t="s">
        <v>73</v>
      </c>
      <c r="B6" s="46">
        <f>B7+B25</f>
        <v>1604584</v>
      </c>
      <c r="C6" s="46">
        <f>C7+C25</f>
        <v>1443228</v>
      </c>
      <c r="D6" s="69">
        <f t="shared" si="0"/>
        <v>-0.10055939732665908</v>
      </c>
    </row>
    <row r="7" spans="1:4" s="27" customFormat="1" ht="30" customHeight="1" x14ac:dyDescent="0.25">
      <c r="A7" s="29" t="s">
        <v>72</v>
      </c>
      <c r="B7" s="46">
        <f>SUM(B8:B24)</f>
        <v>1481225</v>
      </c>
      <c r="C7" s="28">
        <f>SUM(C8:C24)</f>
        <v>1314362</v>
      </c>
      <c r="D7" s="70">
        <f t="shared" si="0"/>
        <v>-0.11265202788232709</v>
      </c>
    </row>
    <row r="8" spans="1:4" s="32" customFormat="1" ht="20.100000000000001" customHeight="1" x14ac:dyDescent="0.25">
      <c r="A8" s="22" t="s">
        <v>71</v>
      </c>
      <c r="B8" s="65" t="s">
        <v>0</v>
      </c>
      <c r="C8" s="35"/>
      <c r="D8" s="71" t="str">
        <f t="shared" si="0"/>
        <v xml:space="preserve"> </v>
      </c>
    </row>
    <row r="9" spans="1:4" s="32" customFormat="1" ht="20.100000000000001" customHeight="1" x14ac:dyDescent="0.25">
      <c r="A9" s="22" t="s">
        <v>70</v>
      </c>
      <c r="B9" s="65" t="s">
        <v>0</v>
      </c>
      <c r="C9" s="35"/>
      <c r="D9" s="72" t="str">
        <f t="shared" si="0"/>
        <v xml:space="preserve"> </v>
      </c>
    </row>
    <row r="10" spans="1:4" s="32" customFormat="1" ht="20.100000000000001" customHeight="1" x14ac:dyDescent="0.25">
      <c r="A10" s="22" t="s">
        <v>69</v>
      </c>
      <c r="B10" s="65"/>
      <c r="C10" s="45"/>
      <c r="D10" s="71" t="str">
        <f t="shared" si="0"/>
        <v xml:space="preserve"> </v>
      </c>
    </row>
    <row r="11" spans="1:4" s="32" customFormat="1" ht="20.100000000000001" customHeight="1" x14ac:dyDescent="0.25">
      <c r="A11" s="22" t="s">
        <v>68</v>
      </c>
      <c r="B11" s="65"/>
      <c r="C11" s="45"/>
      <c r="D11" s="71" t="str">
        <f t="shared" si="0"/>
        <v xml:space="preserve"> </v>
      </c>
    </row>
    <row r="12" spans="1:4" s="32" customFormat="1" ht="20.100000000000001" customHeight="1" x14ac:dyDescent="0.25">
      <c r="A12" s="22" t="s">
        <v>67</v>
      </c>
      <c r="B12" s="65">
        <v>-4774</v>
      </c>
      <c r="C12" s="45">
        <v>-3076</v>
      </c>
      <c r="D12" s="71">
        <f t="shared" si="0"/>
        <v>-0.35567658148303305</v>
      </c>
    </row>
    <row r="13" spans="1:4" s="32" customFormat="1" ht="20.100000000000001" customHeight="1" x14ac:dyDescent="0.25">
      <c r="A13" s="22" t="s">
        <v>66</v>
      </c>
      <c r="B13" s="34"/>
      <c r="C13" s="44"/>
      <c r="D13" s="73" t="str">
        <f t="shared" si="0"/>
        <v xml:space="preserve"> </v>
      </c>
    </row>
    <row r="14" spans="1:4" s="6" customFormat="1" ht="24.95" customHeight="1" x14ac:dyDescent="0.25">
      <c r="A14" s="17" t="s">
        <v>65</v>
      </c>
      <c r="B14" s="15"/>
      <c r="C14" s="19"/>
      <c r="D14" s="74" t="str">
        <f t="shared" si="0"/>
        <v xml:space="preserve"> </v>
      </c>
    </row>
    <row r="15" spans="1:4" s="6" customFormat="1" ht="24.95" customHeight="1" x14ac:dyDescent="0.25">
      <c r="A15" s="17" t="s">
        <v>64</v>
      </c>
      <c r="B15" s="15"/>
      <c r="C15" s="19"/>
      <c r="D15" s="74" t="str">
        <f t="shared" si="0"/>
        <v xml:space="preserve"> </v>
      </c>
    </row>
    <row r="16" spans="1:4" s="6" customFormat="1" ht="24.95" customHeight="1" x14ac:dyDescent="0.25">
      <c r="A16" s="17" t="s">
        <v>63</v>
      </c>
      <c r="B16" s="15"/>
      <c r="C16" s="19"/>
      <c r="D16" s="74" t="str">
        <f t="shared" si="0"/>
        <v xml:space="preserve"> </v>
      </c>
    </row>
    <row r="17" spans="1:4" s="6" customFormat="1" ht="24.95" customHeight="1" x14ac:dyDescent="0.25">
      <c r="A17" s="83" t="s">
        <v>89</v>
      </c>
      <c r="B17" s="15">
        <v>311898</v>
      </c>
      <c r="C17" s="19">
        <v>284951</v>
      </c>
      <c r="D17" s="75">
        <f t="shared" si="0"/>
        <v>-8.6396834862679461E-2</v>
      </c>
    </row>
    <row r="18" spans="1:4" s="6" customFormat="1" ht="24.95" customHeight="1" x14ac:dyDescent="0.25">
      <c r="A18" s="17" t="s">
        <v>84</v>
      </c>
      <c r="B18" s="13">
        <v>275030</v>
      </c>
      <c r="C18" s="19">
        <v>260801</v>
      </c>
      <c r="D18" s="74">
        <f t="shared" si="0"/>
        <v>-5.1736174235537891E-2</v>
      </c>
    </row>
    <row r="19" spans="1:4" s="6" customFormat="1" ht="24.95" customHeight="1" x14ac:dyDescent="0.25">
      <c r="A19" s="17" t="s">
        <v>62</v>
      </c>
      <c r="B19" s="16">
        <v>270342</v>
      </c>
      <c r="C19" s="19">
        <v>241186</v>
      </c>
      <c r="D19" s="74">
        <f t="shared" si="0"/>
        <v>-0.10784857698766748</v>
      </c>
    </row>
    <row r="20" spans="1:4" s="6" customFormat="1" ht="24.95" customHeight="1" x14ac:dyDescent="0.25">
      <c r="A20" s="17" t="s">
        <v>83</v>
      </c>
      <c r="B20" s="16"/>
      <c r="C20" s="19"/>
      <c r="D20" s="74" t="str">
        <f t="shared" si="0"/>
        <v xml:space="preserve"> </v>
      </c>
    </row>
    <row r="21" spans="1:4" s="6" customFormat="1" ht="24.95" customHeight="1" x14ac:dyDescent="0.25">
      <c r="A21" s="17" t="s">
        <v>61</v>
      </c>
      <c r="B21" s="16">
        <v>46385</v>
      </c>
      <c r="C21" s="19">
        <v>43831</v>
      </c>
      <c r="D21" s="74">
        <f t="shared" si="0"/>
        <v>-5.5060903309259501E-2</v>
      </c>
    </row>
    <row r="22" spans="1:4" s="6" customFormat="1" ht="24.95" customHeight="1" x14ac:dyDescent="0.25">
      <c r="A22" s="17" t="s">
        <v>60</v>
      </c>
      <c r="B22" s="16">
        <v>479330</v>
      </c>
      <c r="C22" s="19">
        <v>392624</v>
      </c>
      <c r="D22" s="74">
        <f t="shared" si="0"/>
        <v>-0.18088999228089209</v>
      </c>
    </row>
    <row r="23" spans="1:4" s="6" customFormat="1" ht="24.95" customHeight="1" x14ac:dyDescent="0.25">
      <c r="A23" s="17" t="s">
        <v>88</v>
      </c>
      <c r="B23" s="16"/>
      <c r="C23" s="19"/>
      <c r="D23" s="74" t="str">
        <f t="shared" si="0"/>
        <v xml:space="preserve"> </v>
      </c>
    </row>
    <row r="24" spans="1:4" s="6" customFormat="1" ht="24.95" customHeight="1" x14ac:dyDescent="0.25">
      <c r="A24" s="17" t="s">
        <v>82</v>
      </c>
      <c r="B24" s="63">
        <v>103014</v>
      </c>
      <c r="C24" s="62">
        <v>94045</v>
      </c>
      <c r="D24" s="74">
        <f t="shared" si="0"/>
        <v>-8.706583571165083E-2</v>
      </c>
    </row>
    <row r="25" spans="1:4" s="27" customFormat="1" ht="30" customHeight="1" x14ac:dyDescent="0.25">
      <c r="A25" s="29" t="s">
        <v>59</v>
      </c>
      <c r="B25" s="65">
        <f>SUM(B26:B33)</f>
        <v>123359</v>
      </c>
      <c r="C25" s="45">
        <f>SUM(C26:C33)</f>
        <v>128866</v>
      </c>
      <c r="D25" s="76">
        <f t="shared" si="0"/>
        <v>4.4642060976499476E-2</v>
      </c>
    </row>
    <row r="26" spans="1:4" s="32" customFormat="1" ht="19.899999999999999" customHeight="1" x14ac:dyDescent="0.25">
      <c r="A26" s="22" t="s">
        <v>58</v>
      </c>
      <c r="B26" s="34"/>
      <c r="C26" s="44"/>
      <c r="D26" s="71" t="str">
        <f>IF(ISERROR(C26/B26)," ",(C26/B26)-1)</f>
        <v xml:space="preserve"> </v>
      </c>
    </row>
    <row r="27" spans="1:4" s="32" customFormat="1" ht="20.100000000000001" customHeight="1" x14ac:dyDescent="0.25">
      <c r="A27" s="22" t="s">
        <v>57</v>
      </c>
      <c r="B27" s="34"/>
      <c r="C27" s="44"/>
      <c r="D27" s="69" t="str">
        <f t="shared" si="0"/>
        <v xml:space="preserve"> </v>
      </c>
    </row>
    <row r="28" spans="1:4" s="6" customFormat="1" ht="24.95" customHeight="1" x14ac:dyDescent="0.25">
      <c r="A28" s="17" t="s">
        <v>56</v>
      </c>
      <c r="B28" s="15">
        <v>3013</v>
      </c>
      <c r="C28" s="19">
        <v>2493</v>
      </c>
      <c r="D28" s="77">
        <f t="shared" si="0"/>
        <v>-0.17258546299369404</v>
      </c>
    </row>
    <row r="29" spans="1:4" s="43" customFormat="1" ht="24.95" customHeight="1" x14ac:dyDescent="0.25">
      <c r="A29" s="17" t="s">
        <v>55</v>
      </c>
      <c r="B29" s="15" t="s">
        <v>0</v>
      </c>
      <c r="C29" s="19"/>
      <c r="D29" s="74" t="str">
        <f t="shared" si="0"/>
        <v xml:space="preserve"> </v>
      </c>
    </row>
    <row r="30" spans="1:4" s="43" customFormat="1" ht="24.95" customHeight="1" x14ac:dyDescent="0.25">
      <c r="A30" s="17" t="s">
        <v>87</v>
      </c>
      <c r="B30" s="13">
        <v>90258</v>
      </c>
      <c r="C30" s="19">
        <v>111073</v>
      </c>
      <c r="D30" s="74">
        <f t="shared" si="0"/>
        <v>0.23061667663808194</v>
      </c>
    </row>
    <row r="31" spans="1:4" s="6" customFormat="1" ht="24.95" customHeight="1" x14ac:dyDescent="0.25">
      <c r="A31" s="17" t="s">
        <v>54</v>
      </c>
      <c r="B31" s="15">
        <v>24924</v>
      </c>
      <c r="C31" s="19">
        <v>11187</v>
      </c>
      <c r="D31" s="74">
        <f t="shared" si="0"/>
        <v>-0.55115551275878671</v>
      </c>
    </row>
    <row r="32" spans="1:4" s="6" customFormat="1" ht="24.95" customHeight="1" x14ac:dyDescent="0.25">
      <c r="A32" s="17" t="s">
        <v>53</v>
      </c>
      <c r="B32" s="15" t="s">
        <v>0</v>
      </c>
      <c r="C32" s="19"/>
      <c r="D32" s="74" t="str">
        <f t="shared" si="0"/>
        <v xml:space="preserve"> </v>
      </c>
    </row>
    <row r="33" spans="1:4" s="6" customFormat="1" ht="24.95" customHeight="1" thickBot="1" x14ac:dyDescent="0.3">
      <c r="A33" s="42" t="s">
        <v>52</v>
      </c>
      <c r="B33" s="91">
        <v>5164</v>
      </c>
      <c r="C33" s="41">
        <v>4113</v>
      </c>
      <c r="D33" s="74">
        <f t="shared" si="0"/>
        <v>-0.20352439969016267</v>
      </c>
    </row>
    <row r="34" spans="1:4" s="27" customFormat="1" ht="30" customHeight="1" x14ac:dyDescent="0.25">
      <c r="A34" s="40" t="s">
        <v>51</v>
      </c>
      <c r="B34" s="64">
        <f>SUM(B35:B36)</f>
        <v>182408</v>
      </c>
      <c r="C34" s="39">
        <f>SUM(C35:C36)</f>
        <v>180188</v>
      </c>
      <c r="D34" s="69">
        <f t="shared" si="0"/>
        <v>-1.2170518836893129E-2</v>
      </c>
    </row>
    <row r="35" spans="1:4" s="38" customFormat="1" ht="24.95" customHeight="1" x14ac:dyDescent="0.25">
      <c r="A35" s="17" t="s">
        <v>50</v>
      </c>
      <c r="B35" s="86">
        <v>555</v>
      </c>
      <c r="C35" s="61">
        <v>555</v>
      </c>
      <c r="D35" s="74">
        <f t="shared" si="0"/>
        <v>0</v>
      </c>
    </row>
    <row r="36" spans="1:4" s="30" customFormat="1" ht="30" customHeight="1" x14ac:dyDescent="0.25">
      <c r="A36" s="37" t="s">
        <v>49</v>
      </c>
      <c r="B36" s="36">
        <f>SUM(B37:B41)</f>
        <v>181853</v>
      </c>
      <c r="C36" s="31">
        <f>SUM(C37:C41)</f>
        <v>179633</v>
      </c>
      <c r="D36" s="69">
        <f t="shared" si="0"/>
        <v>-1.2207662232682437E-2</v>
      </c>
    </row>
    <row r="37" spans="1:4" s="32" customFormat="1" ht="20.100000000000001" customHeight="1" x14ac:dyDescent="0.25">
      <c r="A37" s="22" t="s">
        <v>48</v>
      </c>
      <c r="B37" s="93" t="s">
        <v>0</v>
      </c>
      <c r="C37" s="33"/>
      <c r="D37" s="71" t="str">
        <f t="shared" si="0"/>
        <v xml:space="preserve"> </v>
      </c>
    </row>
    <row r="38" spans="1:4" s="6" customFormat="1" ht="24.95" customHeight="1" x14ac:dyDescent="0.25">
      <c r="A38" s="17" t="s">
        <v>47</v>
      </c>
      <c r="B38" s="15">
        <v>146309</v>
      </c>
      <c r="C38" s="19">
        <v>158353</v>
      </c>
      <c r="D38" s="74">
        <f t="shared" si="0"/>
        <v>8.231892774880567E-2</v>
      </c>
    </row>
    <row r="39" spans="1:4" s="6" customFormat="1" ht="24.95" customHeight="1" x14ac:dyDescent="0.25">
      <c r="A39" s="17" t="s">
        <v>46</v>
      </c>
      <c r="B39" s="15"/>
      <c r="C39" s="19"/>
      <c r="D39" s="74" t="str">
        <f t="shared" si="0"/>
        <v xml:space="preserve"> </v>
      </c>
    </row>
    <row r="40" spans="1:4" s="6" customFormat="1" ht="24.95" customHeight="1" x14ac:dyDescent="0.25">
      <c r="A40" s="17" t="s">
        <v>45</v>
      </c>
      <c r="B40" s="15">
        <v>2284</v>
      </c>
      <c r="C40" s="19">
        <v>2080</v>
      </c>
      <c r="D40" s="74">
        <f t="shared" si="0"/>
        <v>-8.9316987740805653E-2</v>
      </c>
    </row>
    <row r="41" spans="1:4" s="6" customFormat="1" ht="24.95" customHeight="1" x14ac:dyDescent="0.25">
      <c r="A41" s="17" t="s">
        <v>81</v>
      </c>
      <c r="B41" s="14">
        <v>33260</v>
      </c>
      <c r="C41" s="18">
        <v>19200</v>
      </c>
      <c r="D41" s="74">
        <f t="shared" si="0"/>
        <v>-0.42273000601322908</v>
      </c>
    </row>
    <row r="42" spans="1:4" s="30" customFormat="1" ht="30" customHeight="1" x14ac:dyDescent="0.25">
      <c r="A42" s="29" t="s">
        <v>44</v>
      </c>
      <c r="B42" s="36">
        <v>501585</v>
      </c>
      <c r="C42" s="55">
        <v>455968</v>
      </c>
      <c r="D42" s="69">
        <f t="shared" si="0"/>
        <v>-9.0945702124266115E-2</v>
      </c>
    </row>
    <row r="43" spans="1:4" s="21" customFormat="1" ht="39.950000000000003" customHeight="1" x14ac:dyDescent="0.25">
      <c r="A43" s="12" t="s">
        <v>43</v>
      </c>
      <c r="B43" s="87">
        <f>B44+B48</f>
        <v>8323723</v>
      </c>
      <c r="C43" s="53">
        <f>C44+C48</f>
        <v>9335179</v>
      </c>
      <c r="D43" s="78">
        <f t="shared" si="0"/>
        <v>0.12151485579229382</v>
      </c>
    </row>
    <row r="44" spans="1:4" s="27" customFormat="1" ht="30" customHeight="1" x14ac:dyDescent="0.25">
      <c r="A44" s="29" t="s">
        <v>42</v>
      </c>
      <c r="B44" s="87">
        <f>SUM(B45:B47)</f>
        <v>7462534</v>
      </c>
      <c r="C44" s="53">
        <f>SUM(C45:C47)</f>
        <v>8424536</v>
      </c>
      <c r="D44" s="69">
        <f t="shared" si="0"/>
        <v>0.12891090345451017</v>
      </c>
    </row>
    <row r="45" spans="1:4" s="6" customFormat="1" ht="24.95" customHeight="1" x14ac:dyDescent="0.25">
      <c r="A45" s="17" t="s">
        <v>80</v>
      </c>
      <c r="B45" s="66">
        <v>1134758</v>
      </c>
      <c r="C45" s="26">
        <v>1413766</v>
      </c>
      <c r="D45" s="79">
        <f t="shared" si="0"/>
        <v>0.24587445076395142</v>
      </c>
    </row>
    <row r="46" spans="1:4" s="6" customFormat="1" ht="24.95" customHeight="1" x14ac:dyDescent="0.25">
      <c r="A46" s="17" t="s">
        <v>41</v>
      </c>
      <c r="B46" s="66">
        <v>886279</v>
      </c>
      <c r="C46" s="26">
        <v>1051962</v>
      </c>
      <c r="D46" s="74">
        <f t="shared" si="0"/>
        <v>0.18694226084562526</v>
      </c>
    </row>
    <row r="47" spans="1:4" s="6" customFormat="1" ht="24.95" customHeight="1" x14ac:dyDescent="0.25">
      <c r="A47" s="17" t="s">
        <v>40</v>
      </c>
      <c r="B47" s="66">
        <v>5441497</v>
      </c>
      <c r="C47" s="26">
        <v>5958808</v>
      </c>
      <c r="D47" s="80">
        <f t="shared" si="0"/>
        <v>9.5067772710340614E-2</v>
      </c>
    </row>
    <row r="48" spans="1:4" s="27" customFormat="1" ht="30" customHeight="1" x14ac:dyDescent="0.25">
      <c r="A48" s="29" t="s">
        <v>39</v>
      </c>
      <c r="B48" s="87">
        <f>SUM(B49:B57)</f>
        <v>861189</v>
      </c>
      <c r="C48" s="53">
        <f>SUM(C49:C57)</f>
        <v>910643</v>
      </c>
      <c r="D48" s="69">
        <f t="shared" si="0"/>
        <v>5.7425257405749441E-2</v>
      </c>
    </row>
    <row r="49" spans="1:4" s="27" customFormat="1" ht="30" customHeight="1" x14ac:dyDescent="0.25">
      <c r="A49" s="22" t="s">
        <v>38</v>
      </c>
      <c r="B49" s="52">
        <v>-18770</v>
      </c>
      <c r="C49" s="60">
        <v>-21640</v>
      </c>
      <c r="D49" s="69">
        <f t="shared" si="0"/>
        <v>0.15290356952583917</v>
      </c>
    </row>
    <row r="50" spans="1:4" s="6" customFormat="1" ht="24.95" customHeight="1" x14ac:dyDescent="0.25">
      <c r="A50" s="17" t="s">
        <v>37</v>
      </c>
      <c r="B50" s="15">
        <v>227182</v>
      </c>
      <c r="C50" s="19">
        <v>246087</v>
      </c>
      <c r="D50" s="74">
        <f t="shared" si="0"/>
        <v>8.3215219515630601E-2</v>
      </c>
    </row>
    <row r="51" spans="1:4" s="6" customFormat="1" ht="24.95" customHeight="1" x14ac:dyDescent="0.25">
      <c r="A51" s="17" t="s">
        <v>36</v>
      </c>
      <c r="B51" s="66">
        <v>615711</v>
      </c>
      <c r="C51" s="26">
        <v>643689</v>
      </c>
      <c r="D51" s="74">
        <f t="shared" si="0"/>
        <v>4.5440149680613162E-2</v>
      </c>
    </row>
    <row r="52" spans="1:4" s="6" customFormat="1" ht="24.95" customHeight="1" x14ac:dyDescent="0.25">
      <c r="A52" s="17" t="s">
        <v>35</v>
      </c>
      <c r="B52" s="15"/>
      <c r="C52" s="19"/>
      <c r="D52" s="74" t="str">
        <f t="shared" si="0"/>
        <v xml:space="preserve"> </v>
      </c>
    </row>
    <row r="53" spans="1:4" s="6" customFormat="1" ht="24.95" customHeight="1" x14ac:dyDescent="0.25">
      <c r="A53" s="17" t="s">
        <v>34</v>
      </c>
      <c r="B53" s="15"/>
      <c r="C53" s="19"/>
      <c r="D53" s="74" t="str">
        <f t="shared" si="0"/>
        <v xml:space="preserve"> </v>
      </c>
    </row>
    <row r="54" spans="1:4" s="6" customFormat="1" ht="24.95" customHeight="1" x14ac:dyDescent="0.25">
      <c r="A54" s="17" t="s">
        <v>33</v>
      </c>
      <c r="B54" s="15">
        <v>8948</v>
      </c>
      <c r="C54" s="18">
        <v>8948</v>
      </c>
      <c r="D54" s="74">
        <f t="shared" si="0"/>
        <v>0</v>
      </c>
    </row>
    <row r="55" spans="1:4" s="6" customFormat="1" ht="24.95" customHeight="1" x14ac:dyDescent="0.25">
      <c r="A55" s="17" t="s">
        <v>32</v>
      </c>
      <c r="B55" s="15"/>
      <c r="C55" s="19"/>
      <c r="D55" s="74" t="str">
        <f t="shared" si="0"/>
        <v xml:space="preserve"> </v>
      </c>
    </row>
    <row r="56" spans="1:4" s="6" customFormat="1" ht="24.95" customHeight="1" x14ac:dyDescent="0.25">
      <c r="A56" s="17" t="s">
        <v>31</v>
      </c>
      <c r="B56" s="15"/>
      <c r="C56" s="19"/>
      <c r="D56" s="74" t="str">
        <f t="shared" si="0"/>
        <v xml:space="preserve"> </v>
      </c>
    </row>
    <row r="57" spans="1:4" s="6" customFormat="1" ht="24.95" customHeight="1" x14ac:dyDescent="0.25">
      <c r="A57" s="17" t="s">
        <v>30</v>
      </c>
      <c r="B57" s="15">
        <v>28118</v>
      </c>
      <c r="C57" s="19">
        <v>33559</v>
      </c>
      <c r="D57" s="74">
        <f t="shared" si="0"/>
        <v>0.19350593925599258</v>
      </c>
    </row>
    <row r="58" spans="1:4" s="21" customFormat="1" ht="39.950000000000003" customHeight="1" x14ac:dyDescent="0.25">
      <c r="A58" s="12" t="s">
        <v>29</v>
      </c>
      <c r="B58" s="87">
        <f>SUM(B59:B74)</f>
        <v>4865927</v>
      </c>
      <c r="C58" s="53">
        <f>SUM(C59:C74)</f>
        <v>5480444</v>
      </c>
      <c r="D58" s="78">
        <f t="shared" si="0"/>
        <v>0.12628981075959422</v>
      </c>
    </row>
    <row r="59" spans="1:4" s="21" customFormat="1" ht="20.100000000000001" customHeight="1" x14ac:dyDescent="0.25">
      <c r="A59" s="22" t="s">
        <v>28</v>
      </c>
      <c r="B59" s="88" t="s">
        <v>0</v>
      </c>
      <c r="C59" s="25"/>
      <c r="D59" s="71" t="str">
        <f t="shared" si="0"/>
        <v xml:space="preserve"> </v>
      </c>
    </row>
    <row r="60" spans="1:4" s="21" customFormat="1" ht="20.100000000000001" customHeight="1" x14ac:dyDescent="0.25">
      <c r="A60" s="22" t="s">
        <v>27</v>
      </c>
      <c r="B60" s="88"/>
      <c r="C60" s="25"/>
      <c r="D60" s="71" t="str">
        <f t="shared" si="0"/>
        <v xml:space="preserve"> </v>
      </c>
    </row>
    <row r="61" spans="1:4" s="21" customFormat="1" ht="20.100000000000001" customHeight="1" x14ac:dyDescent="0.25">
      <c r="A61" s="22" t="s">
        <v>26</v>
      </c>
      <c r="B61" s="88"/>
      <c r="C61" s="54"/>
      <c r="D61" s="71" t="str">
        <f t="shared" si="0"/>
        <v xml:space="preserve"> </v>
      </c>
    </row>
    <row r="62" spans="1:4" s="6" customFormat="1" ht="24.95" customHeight="1" x14ac:dyDescent="0.25">
      <c r="A62" s="17" t="s">
        <v>25</v>
      </c>
      <c r="B62" s="15">
        <v>29873</v>
      </c>
      <c r="C62" s="19">
        <v>31275</v>
      </c>
      <c r="D62" s="74">
        <f t="shared" si="0"/>
        <v>4.6932012184916161E-2</v>
      </c>
    </row>
    <row r="63" spans="1:4" s="6" customFormat="1" ht="24.95" customHeight="1" x14ac:dyDescent="0.25">
      <c r="A63" s="17" t="s">
        <v>24</v>
      </c>
      <c r="B63" s="15">
        <v>1845372</v>
      </c>
      <c r="C63" s="19">
        <v>1874738</v>
      </c>
      <c r="D63" s="74">
        <f t="shared" si="0"/>
        <v>1.5913322625465298E-2</v>
      </c>
    </row>
    <row r="64" spans="1:4" s="6" customFormat="1" ht="24.6" customHeight="1" x14ac:dyDescent="0.25">
      <c r="A64" s="17" t="s">
        <v>23</v>
      </c>
      <c r="B64" s="15">
        <v>511164</v>
      </c>
      <c r="C64" s="19">
        <v>553048</v>
      </c>
      <c r="D64" s="74">
        <f t="shared" si="0"/>
        <v>8.1938477670571386E-2</v>
      </c>
    </row>
    <row r="65" spans="1:4" s="6" customFormat="1" ht="24.95" customHeight="1" x14ac:dyDescent="0.25">
      <c r="A65" s="17" t="s">
        <v>22</v>
      </c>
      <c r="B65" s="15">
        <v>151421</v>
      </c>
      <c r="C65" s="19">
        <v>169747</v>
      </c>
      <c r="D65" s="74">
        <f t="shared" si="0"/>
        <v>0.12102680605728389</v>
      </c>
    </row>
    <row r="66" spans="1:4" s="6" customFormat="1" ht="24.6" customHeight="1" x14ac:dyDescent="0.25">
      <c r="A66" s="17" t="s">
        <v>21</v>
      </c>
      <c r="B66" s="15">
        <v>200012</v>
      </c>
      <c r="C66" s="19">
        <v>121859</v>
      </c>
      <c r="D66" s="74">
        <f t="shared" si="0"/>
        <v>-0.39074155550666956</v>
      </c>
    </row>
    <row r="67" spans="1:4" s="6" customFormat="1" ht="24.6" customHeight="1" x14ac:dyDescent="0.25">
      <c r="A67" s="17" t="s">
        <v>20</v>
      </c>
      <c r="B67" s="15">
        <v>718418</v>
      </c>
      <c r="C67" s="19">
        <v>794820</v>
      </c>
      <c r="D67" s="74">
        <f t="shared" si="0"/>
        <v>0.10634755810684027</v>
      </c>
    </row>
    <row r="68" spans="1:4" s="6" customFormat="1" ht="24.95" customHeight="1" x14ac:dyDescent="0.25">
      <c r="A68" s="17" t="s">
        <v>19</v>
      </c>
      <c r="B68" s="15">
        <v>38114</v>
      </c>
      <c r="C68" s="19">
        <v>54216</v>
      </c>
      <c r="D68" s="74">
        <f t="shared" si="0"/>
        <v>0.42246943380385171</v>
      </c>
    </row>
    <row r="69" spans="1:4" s="6" customFormat="1" ht="24.6" customHeight="1" x14ac:dyDescent="0.25">
      <c r="A69" s="17" t="s">
        <v>79</v>
      </c>
      <c r="B69" s="15">
        <v>19752</v>
      </c>
      <c r="C69" s="19">
        <v>19180</v>
      </c>
      <c r="D69" s="74">
        <f t="shared" ref="D69:D89" si="1">IF(ISERROR(C69/B69)," ",(C69/B69)-1)</f>
        <v>-2.8959092750101223E-2</v>
      </c>
    </row>
    <row r="70" spans="1:4" s="6" customFormat="1" ht="24.95" customHeight="1" x14ac:dyDescent="0.25">
      <c r="A70" s="17" t="s">
        <v>18</v>
      </c>
      <c r="B70" s="15">
        <v>58</v>
      </c>
      <c r="C70" s="19"/>
      <c r="D70" s="74">
        <f t="shared" si="1"/>
        <v>-1</v>
      </c>
    </row>
    <row r="71" spans="1:4" s="6" customFormat="1" ht="24.95" customHeight="1" x14ac:dyDescent="0.25">
      <c r="A71" s="17" t="s">
        <v>86</v>
      </c>
      <c r="B71" s="15">
        <v>397685</v>
      </c>
      <c r="C71" s="19">
        <v>359010</v>
      </c>
      <c r="D71" s="74">
        <f t="shared" si="1"/>
        <v>-9.7250336321460407E-2</v>
      </c>
    </row>
    <row r="72" spans="1:4" s="6" customFormat="1" ht="24.6" customHeight="1" x14ac:dyDescent="0.25">
      <c r="A72" s="17" t="s">
        <v>78</v>
      </c>
      <c r="B72" s="15">
        <v>49176</v>
      </c>
      <c r="C72" s="19">
        <v>53943</v>
      </c>
      <c r="D72" s="74">
        <f t="shared" si="1"/>
        <v>9.6937530502684277E-2</v>
      </c>
    </row>
    <row r="73" spans="1:4" s="6" customFormat="1" ht="24.95" customHeight="1" x14ac:dyDescent="0.25">
      <c r="A73" s="17" t="s">
        <v>17</v>
      </c>
      <c r="B73" s="15">
        <v>904882</v>
      </c>
      <c r="C73" s="19">
        <v>1448608</v>
      </c>
      <c r="D73" s="74">
        <f t="shared" si="1"/>
        <v>0.60088055680188135</v>
      </c>
    </row>
    <row r="74" spans="1:4" s="6" customFormat="1" ht="24.95" customHeight="1" x14ac:dyDescent="0.25">
      <c r="A74" s="17" t="s">
        <v>16</v>
      </c>
      <c r="B74" s="59"/>
      <c r="C74" s="24"/>
      <c r="D74" s="74" t="str">
        <f t="shared" si="1"/>
        <v xml:space="preserve"> </v>
      </c>
    </row>
    <row r="75" spans="1:4" s="21" customFormat="1" ht="33.75" customHeight="1" x14ac:dyDescent="0.25">
      <c r="A75" s="12" t="s">
        <v>15</v>
      </c>
      <c r="B75" s="87">
        <f>SUM(B76:B87)</f>
        <v>148221</v>
      </c>
      <c r="C75" s="53">
        <f>SUM(C76:C87)</f>
        <v>174879</v>
      </c>
      <c r="D75" s="78">
        <f t="shared" si="1"/>
        <v>0.17985305725909284</v>
      </c>
    </row>
    <row r="76" spans="1:4" s="21" customFormat="1" ht="20.100000000000001" customHeight="1" x14ac:dyDescent="0.25">
      <c r="A76" s="22" t="s">
        <v>14</v>
      </c>
      <c r="B76" s="89">
        <v>-9220</v>
      </c>
      <c r="C76" s="23">
        <v>-6140</v>
      </c>
      <c r="D76" s="71">
        <f t="shared" si="1"/>
        <v>-0.33405639913232099</v>
      </c>
    </row>
    <row r="77" spans="1:4" s="21" customFormat="1" ht="20.100000000000001" customHeight="1" x14ac:dyDescent="0.25">
      <c r="A77" s="22" t="s">
        <v>13</v>
      </c>
      <c r="B77" s="58">
        <v>-58860</v>
      </c>
      <c r="C77" s="20">
        <v>-73400</v>
      </c>
      <c r="D77" s="71">
        <f t="shared" si="1"/>
        <v>0.24702684335711855</v>
      </c>
    </row>
    <row r="78" spans="1:4" s="21" customFormat="1" ht="27.75" customHeight="1" x14ac:dyDescent="0.25">
      <c r="A78" s="17" t="s">
        <v>12</v>
      </c>
      <c r="B78" s="15"/>
      <c r="C78" s="57"/>
      <c r="D78" s="74" t="str">
        <f t="shared" si="1"/>
        <v xml:space="preserve"> </v>
      </c>
    </row>
    <row r="79" spans="1:4" s="6" customFormat="1" ht="18.75" customHeight="1" x14ac:dyDescent="0.25">
      <c r="A79" s="17" t="s">
        <v>77</v>
      </c>
      <c r="B79" s="15">
        <v>15944</v>
      </c>
      <c r="C79" s="18">
        <v>10610</v>
      </c>
      <c r="D79" s="74">
        <f t="shared" si="1"/>
        <v>-0.33454591068740591</v>
      </c>
    </row>
    <row r="80" spans="1:4" s="6" customFormat="1" ht="20.25" customHeight="1" x14ac:dyDescent="0.25">
      <c r="A80" s="17" t="s">
        <v>11</v>
      </c>
      <c r="B80" s="15"/>
      <c r="C80" s="19"/>
      <c r="D80" s="74" t="str">
        <f t="shared" si="1"/>
        <v xml:space="preserve"> </v>
      </c>
    </row>
    <row r="81" spans="1:4" s="6" customFormat="1" ht="20.25" customHeight="1" x14ac:dyDescent="0.25">
      <c r="A81" s="17" t="s">
        <v>10</v>
      </c>
      <c r="B81" s="15"/>
      <c r="C81" s="19"/>
      <c r="D81" s="74" t="str">
        <f t="shared" si="1"/>
        <v xml:space="preserve"> </v>
      </c>
    </row>
    <row r="82" spans="1:4" s="6" customFormat="1" ht="19.899999999999999" customHeight="1" x14ac:dyDescent="0.25">
      <c r="A82" s="17" t="s">
        <v>9</v>
      </c>
      <c r="B82" s="14">
        <f>2339+2500</f>
        <v>4839</v>
      </c>
      <c r="C82" s="18">
        <v>5379</v>
      </c>
      <c r="D82" s="74">
        <f t="shared" si="1"/>
        <v>0.11159330440173587</v>
      </c>
    </row>
    <row r="83" spans="1:4" s="6" customFormat="1" ht="20.25" customHeight="1" x14ac:dyDescent="0.25">
      <c r="A83" s="17" t="s">
        <v>8</v>
      </c>
      <c r="B83" s="15"/>
      <c r="C83" s="19"/>
      <c r="D83" s="74" t="str">
        <f t="shared" si="1"/>
        <v xml:space="preserve"> </v>
      </c>
    </row>
    <row r="84" spans="1:4" s="6" customFormat="1" ht="23.45" customHeight="1" x14ac:dyDescent="0.25">
      <c r="A84" s="17" t="s">
        <v>7</v>
      </c>
      <c r="B84" s="15">
        <v>192829</v>
      </c>
      <c r="C84" s="19">
        <v>235741</v>
      </c>
      <c r="D84" s="74">
        <f t="shared" si="1"/>
        <v>0.22253914089685689</v>
      </c>
    </row>
    <row r="85" spans="1:4" s="6" customFormat="1" ht="20.25" customHeight="1" x14ac:dyDescent="0.25">
      <c r="A85" s="17" t="s">
        <v>6</v>
      </c>
      <c r="B85" s="15"/>
      <c r="C85" s="19"/>
      <c r="D85" s="74" t="str">
        <f>IF(ISERROR(C85/B85)," ",(C85/B85)-1)</f>
        <v xml:space="preserve"> </v>
      </c>
    </row>
    <row r="86" spans="1:4" s="6" customFormat="1" ht="23.45" customHeight="1" x14ac:dyDescent="0.25">
      <c r="A86" s="17" t="s">
        <v>5</v>
      </c>
      <c r="B86" s="15">
        <v>1860</v>
      </c>
      <c r="C86" s="18">
        <v>1860</v>
      </c>
      <c r="D86" s="74">
        <f t="shared" si="1"/>
        <v>0</v>
      </c>
    </row>
    <row r="87" spans="1:4" s="6" customFormat="1" ht="24.95" customHeight="1" x14ac:dyDescent="0.25">
      <c r="A87" s="17" t="s">
        <v>4</v>
      </c>
      <c r="B87" s="15">
        <v>829</v>
      </c>
      <c r="C87" s="14">
        <v>829</v>
      </c>
      <c r="D87" s="74">
        <f t="shared" si="1"/>
        <v>0</v>
      </c>
    </row>
    <row r="88" spans="1:4" s="6" customFormat="1" ht="24.95" customHeight="1" thickBot="1" x14ac:dyDescent="0.3">
      <c r="A88" s="92" t="s">
        <v>3</v>
      </c>
      <c r="B88" s="11" t="s">
        <v>0</v>
      </c>
      <c r="C88" s="11" t="s">
        <v>0</v>
      </c>
      <c r="D88" s="81" t="str">
        <f t="shared" si="1"/>
        <v xml:space="preserve"> </v>
      </c>
    </row>
    <row r="89" spans="1:4" s="8" customFormat="1" ht="45" customHeight="1" thickTop="1" thickBot="1" x14ac:dyDescent="0.3">
      <c r="A89" s="10" t="s">
        <v>2</v>
      </c>
      <c r="B89" s="90">
        <f>B5+B43+B58+B75+B88</f>
        <v>15626448</v>
      </c>
      <c r="C89" s="9">
        <f>C5+C43+C58+C75+C88</f>
        <v>17069886</v>
      </c>
      <c r="D89" s="82">
        <f t="shared" si="1"/>
        <v>9.2371471750969825E-2</v>
      </c>
    </row>
    <row r="90" spans="1:4" s="56" customFormat="1" ht="27.75" customHeight="1" thickTop="1" x14ac:dyDescent="0.35">
      <c r="A90" s="50" t="s">
        <v>85</v>
      </c>
      <c r="B90"/>
      <c r="C90"/>
      <c r="D90" s="4"/>
    </row>
    <row r="91" spans="1:4" ht="25.15" customHeight="1" x14ac:dyDescent="0.25">
      <c r="A91" s="51" t="s">
        <v>1</v>
      </c>
      <c r="B91" s="5"/>
      <c r="C91" s="2"/>
      <c r="D91" s="5"/>
    </row>
    <row r="92" spans="1:4" x14ac:dyDescent="0.25">
      <c r="B92" s="2"/>
      <c r="C92" s="2"/>
      <c r="D92" s="2"/>
    </row>
    <row r="93" spans="1:4" ht="32.450000000000003" customHeight="1" x14ac:dyDescent="0.25">
      <c r="B93"/>
      <c r="C93"/>
    </row>
    <row r="94" spans="1:4" x14ac:dyDescent="0.25">
      <c r="B94"/>
      <c r="C94"/>
    </row>
    <row r="95" spans="1:4" x14ac:dyDescent="0.25">
      <c r="B95"/>
      <c r="C95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</sheetData>
  <mergeCells count="3">
    <mergeCell ref="A1:D1"/>
    <mergeCell ref="A3:D3"/>
    <mergeCell ref="A2:D2"/>
  </mergeCells>
  <conditionalFormatting sqref="D5:D89">
    <cfRule type="cellIs" dxfId="0" priority="8" stopIfTrue="1" operator="equal">
      <formula>0</formula>
    </cfRule>
  </conditionalFormatting>
  <printOptions horizontalCentered="1" verticalCentered="1" gridLinesSet="0"/>
  <pageMargins left="0.196850393700787" right="0.196850393700787" top="0.39370078740157499" bottom="0.196850393700787" header="0.15748031496063" footer="0.35433070866141703"/>
  <pageSetup paperSize="9" scale="35" firstPageNumber="11" orientation="portrait" useFirstPageNumber="1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BASEPROLCV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2014-08-06T14:05:59Z</cp:lastPrinted>
  <dcterms:created xsi:type="dcterms:W3CDTF">2014-06-12T14:27:12Z</dcterms:created>
  <dcterms:modified xsi:type="dcterms:W3CDTF">2014-08-07T15:04:49Z</dcterms:modified>
</cp:coreProperties>
</file>